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7476" windowHeight="1332"/>
  </bookViews>
  <sheets>
    <sheet name="1 Monthly Trips" sheetId="6" r:id="rId1"/>
    <sheet name="2 Daily Trips" sheetId="1" r:id="rId2"/>
  </sheets>
  <definedNames>
    <definedName name="Portion_Of_Taxi_Fleet" localSheetId="0">'1 Monthly Trips'!#REF!</definedName>
    <definedName name="Portion_Of_Taxi_Fleet">#REF!</definedName>
  </definedNames>
  <calcPr calcId="145621"/>
</workbook>
</file>

<file path=xl/calcChain.xml><?xml version="1.0" encoding="utf-8"?>
<calcChain xmlns="http://schemas.openxmlformats.org/spreadsheetml/2006/main">
  <c r="B5" i="1" l="1"/>
  <c r="F63" i="1" l="1"/>
  <c r="E63" i="1"/>
  <c r="D63" i="1"/>
  <c r="C63" i="1"/>
  <c r="G63" i="1" l="1"/>
  <c r="G38" i="1"/>
  <c r="H38" i="1"/>
  <c r="H62" i="1"/>
  <c r="H61" i="1"/>
  <c r="H60" i="1"/>
  <c r="H59" i="1"/>
  <c r="H58" i="1"/>
  <c r="H57" i="1"/>
  <c r="H56" i="1"/>
  <c r="H55" i="1"/>
  <c r="H54" i="1"/>
  <c r="H53" i="1"/>
  <c r="H52" i="1"/>
  <c r="H51" i="1"/>
  <c r="H50" i="1"/>
  <c r="H49" i="1"/>
  <c r="H48" i="1"/>
  <c r="H47" i="1"/>
  <c r="H46" i="1"/>
  <c r="H45" i="1"/>
  <c r="H44" i="1"/>
  <c r="H43" i="1"/>
  <c r="H42" i="1"/>
  <c r="H41" i="1"/>
  <c r="H40" i="1"/>
  <c r="H39" i="1"/>
  <c r="H30" i="1"/>
  <c r="H29" i="1"/>
  <c r="H28" i="1"/>
  <c r="H27" i="1"/>
  <c r="H26" i="1"/>
  <c r="H25" i="1"/>
  <c r="H24" i="1"/>
  <c r="H23" i="1"/>
  <c r="H22" i="1"/>
  <c r="H21" i="1"/>
  <c r="G39" i="1"/>
  <c r="G40" i="1"/>
  <c r="G41" i="1"/>
  <c r="G42" i="1"/>
  <c r="G43" i="1"/>
  <c r="G44" i="1"/>
  <c r="G45" i="1"/>
  <c r="G46" i="1"/>
  <c r="G47" i="1"/>
  <c r="G48" i="1"/>
  <c r="G49" i="1"/>
  <c r="G50" i="1"/>
  <c r="G51" i="1"/>
  <c r="G52" i="1"/>
  <c r="G53" i="1"/>
  <c r="G54" i="1"/>
  <c r="G55" i="1"/>
  <c r="G56" i="1"/>
  <c r="G57" i="1"/>
  <c r="G58" i="1"/>
  <c r="G59" i="1"/>
  <c r="G60" i="1"/>
  <c r="G61" i="1"/>
  <c r="G62" i="1"/>
  <c r="G30" i="1"/>
  <c r="G29" i="1"/>
  <c r="G28" i="1"/>
  <c r="G27" i="1"/>
  <c r="G26" i="1"/>
  <c r="G25" i="1"/>
  <c r="G24" i="1"/>
  <c r="G23" i="1"/>
  <c r="G21" i="1"/>
  <c r="G22" i="1"/>
  <c r="F20" i="1"/>
  <c r="F38" i="1" s="1"/>
  <c r="E20" i="1"/>
  <c r="E38" i="1" s="1"/>
  <c r="D20" i="1"/>
  <c r="D38" i="1" s="1"/>
  <c r="C20" i="1"/>
  <c r="C38" i="1" s="1"/>
  <c r="A99" i="6" l="1"/>
  <c r="A114" i="6"/>
  <c r="A68" i="6"/>
  <c r="A82" i="6"/>
  <c r="A109" i="6"/>
  <c r="A110" i="6"/>
  <c r="M103" i="6"/>
  <c r="L103" i="6"/>
  <c r="K103" i="6"/>
  <c r="J103" i="6"/>
  <c r="I103" i="6"/>
  <c r="H103" i="6"/>
  <c r="G103" i="6"/>
  <c r="F103" i="6"/>
  <c r="E103" i="6"/>
  <c r="D103" i="6"/>
  <c r="C103" i="6"/>
  <c r="B103" i="6"/>
  <c r="A100" i="6"/>
  <c r="A103" i="6"/>
  <c r="N102" i="6"/>
  <c r="M102" i="6"/>
  <c r="L102" i="6"/>
  <c r="K102" i="6"/>
  <c r="J102" i="6"/>
  <c r="I102" i="6"/>
  <c r="H102" i="6"/>
  <c r="G102" i="6"/>
  <c r="F102" i="6"/>
  <c r="E102" i="6"/>
  <c r="D102" i="6"/>
  <c r="C102" i="6"/>
  <c r="B102" i="6"/>
  <c r="A101" i="6"/>
  <c r="A54" i="6"/>
  <c r="L97" i="6"/>
  <c r="B97" i="6"/>
  <c r="L51" i="6"/>
  <c r="B51" i="6"/>
  <c r="J23" i="6"/>
  <c r="J132" i="6" s="1"/>
  <c r="J138" i="6" s="1"/>
  <c r="M137" i="6"/>
  <c r="L137" i="6"/>
  <c r="K137" i="6"/>
  <c r="J137" i="6"/>
  <c r="I137" i="6"/>
  <c r="H137" i="6"/>
  <c r="G137" i="6"/>
  <c r="F137" i="6"/>
  <c r="E137" i="6"/>
  <c r="D137" i="6"/>
  <c r="C137" i="6"/>
  <c r="B137" i="6"/>
  <c r="A137" i="6"/>
  <c r="A132" i="6"/>
  <c r="N131" i="6"/>
  <c r="M131" i="6"/>
  <c r="L131" i="6"/>
  <c r="K131" i="6"/>
  <c r="J131" i="6"/>
  <c r="I131" i="6"/>
  <c r="H131" i="6"/>
  <c r="G131" i="6"/>
  <c r="F131" i="6"/>
  <c r="E131" i="6"/>
  <c r="D131" i="6"/>
  <c r="C131" i="6"/>
  <c r="B131" i="6"/>
  <c r="A131" i="6"/>
  <c r="K126" i="6"/>
  <c r="N122" i="6"/>
  <c r="M122" i="6"/>
  <c r="L122" i="6"/>
  <c r="K122" i="6"/>
  <c r="J122" i="6"/>
  <c r="I122" i="6"/>
  <c r="H122" i="6"/>
  <c r="G122" i="6"/>
  <c r="F122" i="6"/>
  <c r="E122" i="6"/>
  <c r="D122" i="6"/>
  <c r="C122" i="6"/>
  <c r="B122" i="6"/>
  <c r="A121" i="6"/>
  <c r="M120" i="6"/>
  <c r="L120" i="6"/>
  <c r="K120" i="6"/>
  <c r="J120" i="6"/>
  <c r="I120" i="6"/>
  <c r="H120" i="6"/>
  <c r="G120" i="6"/>
  <c r="F120" i="6"/>
  <c r="E120" i="6"/>
  <c r="D120" i="6"/>
  <c r="C120" i="6"/>
  <c r="B120" i="6"/>
  <c r="M119" i="6"/>
  <c r="M125" i="6" s="1"/>
  <c r="L119" i="6"/>
  <c r="L125" i="6" s="1"/>
  <c r="K119" i="6"/>
  <c r="K125" i="6" s="1"/>
  <c r="J119" i="6"/>
  <c r="J125" i="6" s="1"/>
  <c r="I119" i="6"/>
  <c r="I125" i="6" s="1"/>
  <c r="H119" i="6"/>
  <c r="H125" i="6" s="1"/>
  <c r="G119" i="6"/>
  <c r="G125" i="6" s="1"/>
  <c r="F119" i="6"/>
  <c r="F125" i="6" s="1"/>
  <c r="E119" i="6"/>
  <c r="E125" i="6" s="1"/>
  <c r="D119" i="6"/>
  <c r="D125" i="6" s="1"/>
  <c r="C119" i="6"/>
  <c r="C125" i="6" s="1"/>
  <c r="B119" i="6"/>
  <c r="B125" i="6" s="1"/>
  <c r="M118" i="6"/>
  <c r="M124" i="6" s="1"/>
  <c r="L118" i="6"/>
  <c r="L124" i="6" s="1"/>
  <c r="K118" i="6"/>
  <c r="K124" i="6" s="1"/>
  <c r="J118" i="6"/>
  <c r="J124" i="6" s="1"/>
  <c r="I118" i="6"/>
  <c r="I124" i="6" s="1"/>
  <c r="H118" i="6"/>
  <c r="H124" i="6" s="1"/>
  <c r="G118" i="6"/>
  <c r="G124" i="6" s="1"/>
  <c r="F118" i="6"/>
  <c r="F124" i="6" s="1"/>
  <c r="E118" i="6"/>
  <c r="E124" i="6" s="1"/>
  <c r="D118" i="6"/>
  <c r="D124" i="6" s="1"/>
  <c r="C118" i="6"/>
  <c r="C124" i="6" s="1"/>
  <c r="B118" i="6"/>
  <c r="B124" i="6" s="1"/>
  <c r="M117" i="6"/>
  <c r="M123" i="6" s="1"/>
  <c r="L117" i="6"/>
  <c r="L123" i="6" s="1"/>
  <c r="K117" i="6"/>
  <c r="K123" i="6" s="1"/>
  <c r="J117" i="6"/>
  <c r="J123" i="6" s="1"/>
  <c r="I117" i="6"/>
  <c r="I123" i="6" s="1"/>
  <c r="H117" i="6"/>
  <c r="H123" i="6" s="1"/>
  <c r="G117" i="6"/>
  <c r="G123" i="6" s="1"/>
  <c r="F117" i="6"/>
  <c r="F123" i="6" s="1"/>
  <c r="E117" i="6"/>
  <c r="E123" i="6" s="1"/>
  <c r="D117" i="6"/>
  <c r="D123" i="6" s="1"/>
  <c r="C117" i="6"/>
  <c r="C123" i="6" s="1"/>
  <c r="B117" i="6"/>
  <c r="A117" i="6"/>
  <c r="N116" i="6"/>
  <c r="M116" i="6"/>
  <c r="L116" i="6"/>
  <c r="K116" i="6"/>
  <c r="J116" i="6"/>
  <c r="I116" i="6"/>
  <c r="H116" i="6"/>
  <c r="G116" i="6"/>
  <c r="F116" i="6"/>
  <c r="E116" i="6"/>
  <c r="D116" i="6"/>
  <c r="C116" i="6"/>
  <c r="B116" i="6"/>
  <c r="A115" i="6"/>
  <c r="K112" i="6"/>
  <c r="N108" i="6"/>
  <c r="M108" i="6"/>
  <c r="L108" i="6"/>
  <c r="K108" i="6"/>
  <c r="J108" i="6"/>
  <c r="I108" i="6"/>
  <c r="H108" i="6"/>
  <c r="G108" i="6"/>
  <c r="F108" i="6"/>
  <c r="E108" i="6"/>
  <c r="D108" i="6"/>
  <c r="C108" i="6"/>
  <c r="B108" i="6"/>
  <c r="A107" i="6"/>
  <c r="M106" i="6"/>
  <c r="L106" i="6"/>
  <c r="K106" i="6"/>
  <c r="J106" i="6"/>
  <c r="I106" i="6"/>
  <c r="H106" i="6"/>
  <c r="G106" i="6"/>
  <c r="F106" i="6"/>
  <c r="E106" i="6"/>
  <c r="D106" i="6"/>
  <c r="C106" i="6"/>
  <c r="B106" i="6"/>
  <c r="M105" i="6"/>
  <c r="M111" i="6" s="1"/>
  <c r="L105" i="6"/>
  <c r="L111" i="6" s="1"/>
  <c r="K105" i="6"/>
  <c r="K111" i="6" s="1"/>
  <c r="J105" i="6"/>
  <c r="J111" i="6" s="1"/>
  <c r="I105" i="6"/>
  <c r="I111" i="6" s="1"/>
  <c r="H105" i="6"/>
  <c r="H111" i="6" s="1"/>
  <c r="G105" i="6"/>
  <c r="G111" i="6" s="1"/>
  <c r="F105" i="6"/>
  <c r="F111" i="6" s="1"/>
  <c r="E105" i="6"/>
  <c r="E111" i="6" s="1"/>
  <c r="D105" i="6"/>
  <c r="D111" i="6" s="1"/>
  <c r="C105" i="6"/>
  <c r="C111" i="6" s="1"/>
  <c r="B105" i="6"/>
  <c r="B111" i="6" s="1"/>
  <c r="M104" i="6"/>
  <c r="M110" i="6" s="1"/>
  <c r="L104" i="6"/>
  <c r="L110" i="6" s="1"/>
  <c r="K104" i="6"/>
  <c r="K110" i="6" s="1"/>
  <c r="J104" i="6"/>
  <c r="J110" i="6" s="1"/>
  <c r="I104" i="6"/>
  <c r="I110" i="6" s="1"/>
  <c r="H104" i="6"/>
  <c r="H110" i="6" s="1"/>
  <c r="G104" i="6"/>
  <c r="G110" i="6" s="1"/>
  <c r="F104" i="6"/>
  <c r="F110" i="6" s="1"/>
  <c r="E104" i="6"/>
  <c r="E110" i="6" s="1"/>
  <c r="D104" i="6"/>
  <c r="D110" i="6" s="1"/>
  <c r="C104" i="6"/>
  <c r="C110" i="6" s="1"/>
  <c r="B104" i="6"/>
  <c r="B110" i="6" s="1"/>
  <c r="M109" i="6"/>
  <c r="L109" i="6"/>
  <c r="K109" i="6"/>
  <c r="I109" i="6"/>
  <c r="H109" i="6"/>
  <c r="G109" i="6"/>
  <c r="F109" i="6"/>
  <c r="E109" i="6"/>
  <c r="D109" i="6"/>
  <c r="C109" i="6"/>
  <c r="K94" i="6"/>
  <c r="N90" i="6"/>
  <c r="M90" i="6"/>
  <c r="L90" i="6"/>
  <c r="K90" i="6"/>
  <c r="J90" i="6"/>
  <c r="I90" i="6"/>
  <c r="H90" i="6"/>
  <c r="G90" i="6"/>
  <c r="F90" i="6"/>
  <c r="E90" i="6"/>
  <c r="D90" i="6"/>
  <c r="C90" i="6"/>
  <c r="B90" i="6"/>
  <c r="A89" i="6"/>
  <c r="M88" i="6"/>
  <c r="L88" i="6"/>
  <c r="K88" i="6"/>
  <c r="J88" i="6"/>
  <c r="I88" i="6"/>
  <c r="H88" i="6"/>
  <c r="G88" i="6"/>
  <c r="F88" i="6"/>
  <c r="E88" i="6"/>
  <c r="D88" i="6"/>
  <c r="C88" i="6"/>
  <c r="B88" i="6"/>
  <c r="M87" i="6"/>
  <c r="M93" i="6" s="1"/>
  <c r="L87" i="6"/>
  <c r="L93" i="6" s="1"/>
  <c r="K87" i="6"/>
  <c r="K93" i="6" s="1"/>
  <c r="J87" i="6"/>
  <c r="J93" i="6" s="1"/>
  <c r="I87" i="6"/>
  <c r="I93" i="6" s="1"/>
  <c r="H87" i="6"/>
  <c r="H93" i="6" s="1"/>
  <c r="G87" i="6"/>
  <c r="G93" i="6" s="1"/>
  <c r="F87" i="6"/>
  <c r="F93" i="6" s="1"/>
  <c r="E87" i="6"/>
  <c r="E93" i="6" s="1"/>
  <c r="D87" i="6"/>
  <c r="D93" i="6" s="1"/>
  <c r="C87" i="6"/>
  <c r="C93" i="6" s="1"/>
  <c r="B87" i="6"/>
  <c r="B93" i="6" s="1"/>
  <c r="M86" i="6"/>
  <c r="M92" i="6" s="1"/>
  <c r="L86" i="6"/>
  <c r="L92" i="6" s="1"/>
  <c r="K86" i="6"/>
  <c r="K92" i="6" s="1"/>
  <c r="J86" i="6"/>
  <c r="J92" i="6" s="1"/>
  <c r="I86" i="6"/>
  <c r="I92" i="6" s="1"/>
  <c r="H86" i="6"/>
  <c r="H92" i="6" s="1"/>
  <c r="G86" i="6"/>
  <c r="G92" i="6" s="1"/>
  <c r="F86" i="6"/>
  <c r="F92" i="6" s="1"/>
  <c r="E86" i="6"/>
  <c r="E92" i="6" s="1"/>
  <c r="D86" i="6"/>
  <c r="D92" i="6" s="1"/>
  <c r="C86" i="6"/>
  <c r="C92" i="6" s="1"/>
  <c r="B86" i="6"/>
  <c r="B92" i="6" s="1"/>
  <c r="M85" i="6"/>
  <c r="M91" i="6" s="1"/>
  <c r="L85" i="6"/>
  <c r="L91" i="6" s="1"/>
  <c r="K85" i="6"/>
  <c r="K91" i="6" s="1"/>
  <c r="J85" i="6"/>
  <c r="J91" i="6" s="1"/>
  <c r="I85" i="6"/>
  <c r="I91" i="6" s="1"/>
  <c r="H85" i="6"/>
  <c r="H91" i="6" s="1"/>
  <c r="G85" i="6"/>
  <c r="G91" i="6" s="1"/>
  <c r="F85" i="6"/>
  <c r="F91" i="6" s="1"/>
  <c r="E85" i="6"/>
  <c r="E91" i="6" s="1"/>
  <c r="D85" i="6"/>
  <c r="D91" i="6" s="1"/>
  <c r="C85" i="6"/>
  <c r="C91" i="6" s="1"/>
  <c r="B85" i="6"/>
  <c r="B91" i="6" s="1"/>
  <c r="A85" i="6"/>
  <c r="N84" i="6"/>
  <c r="M84" i="6"/>
  <c r="L84" i="6"/>
  <c r="K84" i="6"/>
  <c r="J84" i="6"/>
  <c r="I84" i="6"/>
  <c r="H84" i="6"/>
  <c r="G84" i="6"/>
  <c r="F84" i="6"/>
  <c r="E84" i="6"/>
  <c r="D84" i="6"/>
  <c r="C84" i="6"/>
  <c r="B84" i="6"/>
  <c r="A83" i="6"/>
  <c r="N81" i="6"/>
  <c r="K80" i="6"/>
  <c r="N76" i="6"/>
  <c r="M76" i="6"/>
  <c r="L76" i="6"/>
  <c r="K76" i="6"/>
  <c r="J76" i="6"/>
  <c r="I76" i="6"/>
  <c r="H76" i="6"/>
  <c r="G76" i="6"/>
  <c r="F76" i="6"/>
  <c r="E76" i="6"/>
  <c r="D76" i="6"/>
  <c r="C76" i="6"/>
  <c r="B76" i="6"/>
  <c r="A75" i="6"/>
  <c r="M74" i="6"/>
  <c r="L74" i="6"/>
  <c r="K74" i="6"/>
  <c r="J74" i="6"/>
  <c r="I74" i="6"/>
  <c r="H74" i="6"/>
  <c r="G74" i="6"/>
  <c r="F74" i="6"/>
  <c r="E74" i="6"/>
  <c r="D74" i="6"/>
  <c r="C74" i="6"/>
  <c r="B74" i="6"/>
  <c r="M73" i="6"/>
  <c r="M79" i="6" s="1"/>
  <c r="L73" i="6"/>
  <c r="L79" i="6" s="1"/>
  <c r="K73" i="6"/>
  <c r="K79" i="6" s="1"/>
  <c r="J73" i="6"/>
  <c r="J79" i="6" s="1"/>
  <c r="I73" i="6"/>
  <c r="I79" i="6" s="1"/>
  <c r="H73" i="6"/>
  <c r="H79" i="6" s="1"/>
  <c r="G73" i="6"/>
  <c r="G79" i="6" s="1"/>
  <c r="F73" i="6"/>
  <c r="F79" i="6" s="1"/>
  <c r="E73" i="6"/>
  <c r="E79" i="6" s="1"/>
  <c r="D73" i="6"/>
  <c r="D79" i="6" s="1"/>
  <c r="C73" i="6"/>
  <c r="C79" i="6" s="1"/>
  <c r="B73" i="6"/>
  <c r="B79" i="6" s="1"/>
  <c r="M72" i="6"/>
  <c r="M78" i="6" s="1"/>
  <c r="L72" i="6"/>
  <c r="L78" i="6" s="1"/>
  <c r="K72" i="6"/>
  <c r="K78" i="6" s="1"/>
  <c r="J72" i="6"/>
  <c r="J78" i="6" s="1"/>
  <c r="I72" i="6"/>
  <c r="I78" i="6" s="1"/>
  <c r="H72" i="6"/>
  <c r="H78" i="6" s="1"/>
  <c r="G72" i="6"/>
  <c r="G78" i="6" s="1"/>
  <c r="F72" i="6"/>
  <c r="F78" i="6" s="1"/>
  <c r="E72" i="6"/>
  <c r="E78" i="6" s="1"/>
  <c r="D72" i="6"/>
  <c r="D78" i="6" s="1"/>
  <c r="C72" i="6"/>
  <c r="C78" i="6" s="1"/>
  <c r="B72" i="6"/>
  <c r="B78" i="6" s="1"/>
  <c r="M71" i="6"/>
  <c r="M77" i="6" s="1"/>
  <c r="L71" i="6"/>
  <c r="L77" i="6" s="1"/>
  <c r="K71" i="6"/>
  <c r="K77" i="6" s="1"/>
  <c r="J71" i="6"/>
  <c r="J77" i="6" s="1"/>
  <c r="I71" i="6"/>
  <c r="I77" i="6" s="1"/>
  <c r="H71" i="6"/>
  <c r="H77" i="6" s="1"/>
  <c r="G71" i="6"/>
  <c r="G77" i="6" s="1"/>
  <c r="F71" i="6"/>
  <c r="F77" i="6" s="1"/>
  <c r="E71" i="6"/>
  <c r="E77" i="6" s="1"/>
  <c r="D71" i="6"/>
  <c r="D77" i="6" s="1"/>
  <c r="C71" i="6"/>
  <c r="C77" i="6" s="1"/>
  <c r="B71" i="6"/>
  <c r="B77" i="6" s="1"/>
  <c r="A71" i="6"/>
  <c r="N70" i="6"/>
  <c r="M70" i="6"/>
  <c r="L70" i="6"/>
  <c r="K70" i="6"/>
  <c r="J70" i="6"/>
  <c r="I70" i="6"/>
  <c r="H70" i="6"/>
  <c r="G70" i="6"/>
  <c r="F70" i="6"/>
  <c r="E70" i="6"/>
  <c r="D70" i="6"/>
  <c r="C70" i="6"/>
  <c r="B70" i="6"/>
  <c r="A69" i="6"/>
  <c r="N67" i="6"/>
  <c r="M62" i="6"/>
  <c r="L62" i="6"/>
  <c r="K62" i="6"/>
  <c r="J62" i="6"/>
  <c r="I62" i="6"/>
  <c r="H62" i="6"/>
  <c r="G62" i="6"/>
  <c r="F62" i="6"/>
  <c r="E62" i="6"/>
  <c r="D62" i="6"/>
  <c r="C62" i="6"/>
  <c r="B62" i="6"/>
  <c r="A61" i="6"/>
  <c r="M60" i="6"/>
  <c r="L60" i="6"/>
  <c r="K60" i="6"/>
  <c r="J60" i="6"/>
  <c r="I60" i="6"/>
  <c r="H60" i="6"/>
  <c r="G60" i="6"/>
  <c r="F60" i="6"/>
  <c r="E60" i="6"/>
  <c r="D60" i="6"/>
  <c r="C60" i="6"/>
  <c r="B60" i="6"/>
  <c r="M59" i="6"/>
  <c r="M65" i="6" s="1"/>
  <c r="L59" i="6"/>
  <c r="L65" i="6" s="1"/>
  <c r="K59" i="6"/>
  <c r="K65" i="6" s="1"/>
  <c r="J59" i="6"/>
  <c r="J65" i="6" s="1"/>
  <c r="I59" i="6"/>
  <c r="I65" i="6" s="1"/>
  <c r="H59" i="6"/>
  <c r="H65" i="6" s="1"/>
  <c r="G59" i="6"/>
  <c r="G65" i="6" s="1"/>
  <c r="F59" i="6"/>
  <c r="F65" i="6" s="1"/>
  <c r="E59" i="6"/>
  <c r="E65" i="6" s="1"/>
  <c r="D59" i="6"/>
  <c r="D65" i="6" s="1"/>
  <c r="C59" i="6"/>
  <c r="C65" i="6" s="1"/>
  <c r="B59" i="6"/>
  <c r="B65" i="6" s="1"/>
  <c r="M58" i="6"/>
  <c r="M64" i="6" s="1"/>
  <c r="L58" i="6"/>
  <c r="L64" i="6" s="1"/>
  <c r="K58" i="6"/>
  <c r="K64" i="6" s="1"/>
  <c r="J58" i="6"/>
  <c r="J64" i="6" s="1"/>
  <c r="I58" i="6"/>
  <c r="I64" i="6" s="1"/>
  <c r="H58" i="6"/>
  <c r="H64" i="6" s="1"/>
  <c r="G58" i="6"/>
  <c r="G64" i="6" s="1"/>
  <c r="F58" i="6"/>
  <c r="F64" i="6" s="1"/>
  <c r="E58" i="6"/>
  <c r="E64" i="6" s="1"/>
  <c r="D58" i="6"/>
  <c r="D64" i="6" s="1"/>
  <c r="C58" i="6"/>
  <c r="C64" i="6" s="1"/>
  <c r="B58" i="6"/>
  <c r="B64" i="6" s="1"/>
  <c r="M57" i="6"/>
  <c r="M63" i="6" s="1"/>
  <c r="L57" i="6"/>
  <c r="L63" i="6" s="1"/>
  <c r="K57" i="6"/>
  <c r="K63" i="6" s="1"/>
  <c r="J57" i="6"/>
  <c r="J63" i="6" s="1"/>
  <c r="I57" i="6"/>
  <c r="I63" i="6" s="1"/>
  <c r="H57" i="6"/>
  <c r="H63" i="6" s="1"/>
  <c r="G57" i="6"/>
  <c r="G63" i="6" s="1"/>
  <c r="F57" i="6"/>
  <c r="F63" i="6" s="1"/>
  <c r="E57" i="6"/>
  <c r="E63" i="6" s="1"/>
  <c r="D57" i="6"/>
  <c r="D63" i="6" s="1"/>
  <c r="C57" i="6"/>
  <c r="C63" i="6" s="1"/>
  <c r="B57" i="6"/>
  <c r="B63" i="6" s="1"/>
  <c r="A57" i="6"/>
  <c r="N56" i="6"/>
  <c r="M56" i="6"/>
  <c r="L56" i="6"/>
  <c r="K56" i="6"/>
  <c r="J56" i="6"/>
  <c r="I56" i="6"/>
  <c r="H56" i="6"/>
  <c r="G56" i="6"/>
  <c r="F56" i="6"/>
  <c r="E56" i="6"/>
  <c r="D56" i="6"/>
  <c r="C56" i="6"/>
  <c r="B56" i="6"/>
  <c r="A55" i="6"/>
  <c r="N48" i="6"/>
  <c r="M47" i="6"/>
  <c r="M135" i="6" s="1"/>
  <c r="L47" i="6"/>
  <c r="L135" i="6" s="1"/>
  <c r="K47" i="6"/>
  <c r="K135" i="6" s="1"/>
  <c r="J47" i="6"/>
  <c r="J135" i="6" s="1"/>
  <c r="I47" i="6"/>
  <c r="I135" i="6" s="1"/>
  <c r="H47" i="6"/>
  <c r="H135" i="6" s="1"/>
  <c r="G47" i="6"/>
  <c r="G135" i="6" s="1"/>
  <c r="F47" i="6"/>
  <c r="F135" i="6" s="1"/>
  <c r="E47" i="6"/>
  <c r="E135" i="6" s="1"/>
  <c r="D47" i="6"/>
  <c r="D135" i="6" s="1"/>
  <c r="C47" i="6"/>
  <c r="C135" i="6" s="1"/>
  <c r="B47" i="6"/>
  <c r="B135" i="6" s="1"/>
  <c r="A47" i="6"/>
  <c r="N46" i="6"/>
  <c r="N120" i="6" s="1"/>
  <c r="A46" i="6"/>
  <c r="N45" i="6"/>
  <c r="N106" i="6" s="1"/>
  <c r="A45" i="6"/>
  <c r="N44" i="6"/>
  <c r="N88" i="6" s="1"/>
  <c r="A44" i="6"/>
  <c r="N43" i="6"/>
  <c r="N74" i="6" s="1"/>
  <c r="A43" i="6"/>
  <c r="N42" i="6"/>
  <c r="N60" i="6" s="1"/>
  <c r="A42" i="6"/>
  <c r="N41" i="6"/>
  <c r="M41" i="6"/>
  <c r="L41" i="6"/>
  <c r="K41" i="6"/>
  <c r="J41" i="6"/>
  <c r="I41" i="6"/>
  <c r="H41" i="6"/>
  <c r="G41" i="6"/>
  <c r="F41" i="6"/>
  <c r="E41" i="6"/>
  <c r="D41" i="6"/>
  <c r="C41" i="6"/>
  <c r="B41" i="6"/>
  <c r="N40" i="6"/>
  <c r="M39" i="6"/>
  <c r="M134" i="6" s="1"/>
  <c r="M140" i="6" s="1"/>
  <c r="L39" i="6"/>
  <c r="L134" i="6" s="1"/>
  <c r="L140" i="6" s="1"/>
  <c r="K39" i="6"/>
  <c r="K134" i="6" s="1"/>
  <c r="K140" i="6" s="1"/>
  <c r="J39" i="6"/>
  <c r="J134" i="6" s="1"/>
  <c r="J140" i="6" s="1"/>
  <c r="I39" i="6"/>
  <c r="I134" i="6" s="1"/>
  <c r="I140" i="6" s="1"/>
  <c r="H39" i="6"/>
  <c r="H134" i="6" s="1"/>
  <c r="H140" i="6" s="1"/>
  <c r="G39" i="6"/>
  <c r="G134" i="6" s="1"/>
  <c r="G140" i="6" s="1"/>
  <c r="F39" i="6"/>
  <c r="F134" i="6" s="1"/>
  <c r="F140" i="6" s="1"/>
  <c r="E39" i="6"/>
  <c r="E134" i="6" s="1"/>
  <c r="E140" i="6" s="1"/>
  <c r="D39" i="6"/>
  <c r="D134" i="6" s="1"/>
  <c r="D140" i="6" s="1"/>
  <c r="C39" i="6"/>
  <c r="C134" i="6" s="1"/>
  <c r="C140" i="6" s="1"/>
  <c r="B39" i="6"/>
  <c r="B134" i="6" s="1"/>
  <c r="B140" i="6" s="1"/>
  <c r="A39" i="6"/>
  <c r="N38" i="6"/>
  <c r="N119" i="6" s="1"/>
  <c r="A38" i="6"/>
  <c r="N37" i="6"/>
  <c r="N105" i="6" s="1"/>
  <c r="A37" i="6"/>
  <c r="N36" i="6"/>
  <c r="N87" i="6" s="1"/>
  <c r="A36" i="6"/>
  <c r="N35" i="6"/>
  <c r="N73" i="6" s="1"/>
  <c r="A35" i="6"/>
  <c r="N34" i="6"/>
  <c r="N59" i="6" s="1"/>
  <c r="A34" i="6"/>
  <c r="N33" i="6"/>
  <c r="M33" i="6"/>
  <c r="L33" i="6"/>
  <c r="K33" i="6"/>
  <c r="J33" i="6"/>
  <c r="I33" i="6"/>
  <c r="H33" i="6"/>
  <c r="G33" i="6"/>
  <c r="F33" i="6"/>
  <c r="E33" i="6"/>
  <c r="D33" i="6"/>
  <c r="C33" i="6"/>
  <c r="B33" i="6"/>
  <c r="N32" i="6"/>
  <c r="M31" i="6"/>
  <c r="M133" i="6" s="1"/>
  <c r="M139" i="6" s="1"/>
  <c r="L31" i="6"/>
  <c r="L133" i="6" s="1"/>
  <c r="L139" i="6" s="1"/>
  <c r="K31" i="6"/>
  <c r="K133" i="6" s="1"/>
  <c r="K139" i="6" s="1"/>
  <c r="J31" i="6"/>
  <c r="J133" i="6" s="1"/>
  <c r="J139" i="6" s="1"/>
  <c r="I31" i="6"/>
  <c r="I133" i="6" s="1"/>
  <c r="I139" i="6" s="1"/>
  <c r="H31" i="6"/>
  <c r="H133" i="6" s="1"/>
  <c r="H139" i="6" s="1"/>
  <c r="G31" i="6"/>
  <c r="G133" i="6" s="1"/>
  <c r="G139" i="6" s="1"/>
  <c r="F31" i="6"/>
  <c r="F133" i="6" s="1"/>
  <c r="F139" i="6" s="1"/>
  <c r="E31" i="6"/>
  <c r="E133" i="6" s="1"/>
  <c r="E139" i="6" s="1"/>
  <c r="D31" i="6"/>
  <c r="D133" i="6" s="1"/>
  <c r="D139" i="6" s="1"/>
  <c r="C31" i="6"/>
  <c r="C133" i="6" s="1"/>
  <c r="C139" i="6" s="1"/>
  <c r="B31" i="6"/>
  <c r="B133" i="6" s="1"/>
  <c r="B139" i="6" s="1"/>
  <c r="A31" i="6"/>
  <c r="N30" i="6"/>
  <c r="N118" i="6" s="1"/>
  <c r="A30" i="6"/>
  <c r="N29" i="6"/>
  <c r="N104" i="6" s="1"/>
  <c r="A29" i="6"/>
  <c r="N28" i="6"/>
  <c r="N86" i="6" s="1"/>
  <c r="A28" i="6"/>
  <c r="N27" i="6"/>
  <c r="N72" i="6" s="1"/>
  <c r="A27" i="6"/>
  <c r="N26" i="6"/>
  <c r="N58" i="6" s="1"/>
  <c r="A26" i="6"/>
  <c r="N25" i="6"/>
  <c r="M25" i="6"/>
  <c r="L25" i="6"/>
  <c r="K25" i="6"/>
  <c r="J25" i="6"/>
  <c r="I25" i="6"/>
  <c r="H25" i="6"/>
  <c r="G25" i="6"/>
  <c r="F25" i="6"/>
  <c r="E25" i="6"/>
  <c r="D25" i="6"/>
  <c r="C25" i="6"/>
  <c r="B25" i="6"/>
  <c r="A25" i="6"/>
  <c r="N24" i="6"/>
  <c r="M23" i="6"/>
  <c r="M132" i="6" s="1"/>
  <c r="M138" i="6" s="1"/>
  <c r="L23" i="6"/>
  <c r="L132" i="6" s="1"/>
  <c r="L138" i="6" s="1"/>
  <c r="K23" i="6"/>
  <c r="K132" i="6" s="1"/>
  <c r="K138" i="6" s="1"/>
  <c r="I23" i="6"/>
  <c r="I132" i="6" s="1"/>
  <c r="I138" i="6" s="1"/>
  <c r="H23" i="6"/>
  <c r="H132" i="6" s="1"/>
  <c r="H138" i="6" s="1"/>
  <c r="G23" i="6"/>
  <c r="G132" i="6" s="1"/>
  <c r="G138" i="6" s="1"/>
  <c r="F23" i="6"/>
  <c r="F132" i="6" s="1"/>
  <c r="F138" i="6" s="1"/>
  <c r="E23" i="6"/>
  <c r="E132" i="6" s="1"/>
  <c r="E138" i="6" s="1"/>
  <c r="D23" i="6"/>
  <c r="D132" i="6" s="1"/>
  <c r="D138" i="6" s="1"/>
  <c r="C23" i="6"/>
  <c r="C132" i="6" s="1"/>
  <c r="B23" i="6"/>
  <c r="B132" i="6" s="1"/>
  <c r="N22" i="6"/>
  <c r="N117" i="6" s="1"/>
  <c r="N20" i="6"/>
  <c r="N85" i="6" s="1"/>
  <c r="N19" i="6"/>
  <c r="N71" i="6" s="1"/>
  <c r="N18" i="6"/>
  <c r="N57" i="6" s="1"/>
  <c r="C138" i="6" l="1"/>
  <c r="N21" i="6"/>
  <c r="N103" i="6" s="1"/>
  <c r="J109" i="6"/>
  <c r="N110" i="6"/>
  <c r="N93" i="6"/>
  <c r="N65" i="6"/>
  <c r="N64" i="6"/>
  <c r="C141" i="6"/>
  <c r="B138" i="6"/>
  <c r="G66" i="6"/>
  <c r="N63" i="6"/>
  <c r="N139" i="6"/>
  <c r="B109" i="6"/>
  <c r="J112" i="6"/>
  <c r="C112" i="6"/>
  <c r="N124" i="6"/>
  <c r="N23" i="6"/>
  <c r="N132" i="6" s="1"/>
  <c r="N140" i="6"/>
  <c r="N39" i="6"/>
  <c r="N134" i="6" s="1"/>
  <c r="N92" i="6"/>
  <c r="C126" i="6"/>
  <c r="A133" i="6"/>
  <c r="A138" i="6" s="1"/>
  <c r="A72" i="6"/>
  <c r="A77" i="6" s="1"/>
  <c r="A58" i="6"/>
  <c r="A63" i="6" s="1"/>
  <c r="A118" i="6"/>
  <c r="A123" i="6" s="1"/>
  <c r="A104" i="6"/>
  <c r="A86" i="6"/>
  <c r="A91" i="6" s="1"/>
  <c r="A33" i="6"/>
  <c r="J66" i="6"/>
  <c r="C66" i="6"/>
  <c r="N78" i="6"/>
  <c r="J80" i="6"/>
  <c r="N47" i="6"/>
  <c r="N135" i="6" s="1"/>
  <c r="N79" i="6"/>
  <c r="C94" i="6"/>
  <c r="J94" i="6"/>
  <c r="B123" i="6"/>
  <c r="J126" i="6"/>
  <c r="N77" i="6"/>
  <c r="C80" i="6"/>
  <c r="G94" i="6"/>
  <c r="N111" i="6"/>
  <c r="N31" i="6"/>
  <c r="N133" i="6" s="1"/>
  <c r="G80" i="6"/>
  <c r="N91" i="6"/>
  <c r="N125" i="6"/>
  <c r="N94" i="6" l="1"/>
  <c r="N66" i="6"/>
  <c r="N123" i="6"/>
  <c r="N126" i="6" s="1"/>
  <c r="G126" i="6"/>
  <c r="A119" i="6"/>
  <c r="A124" i="6" s="1"/>
  <c r="A105" i="6"/>
  <c r="A73" i="6"/>
  <c r="A78" i="6" s="1"/>
  <c r="A87" i="6"/>
  <c r="A92" i="6" s="1"/>
  <c r="A134" i="6"/>
  <c r="A139" i="6" s="1"/>
  <c r="A59" i="6"/>
  <c r="A64" i="6" s="1"/>
  <c r="A41" i="6"/>
  <c r="N109" i="6"/>
  <c r="N112" i="6" s="1"/>
  <c r="G112" i="6"/>
  <c r="G141" i="6"/>
  <c r="N138" i="6"/>
  <c r="N141" i="6" s="1"/>
  <c r="N80" i="6"/>
  <c r="A135" i="6" l="1"/>
  <c r="A140" i="6" s="1"/>
  <c r="A106" i="6"/>
  <c r="A111" i="6" s="1"/>
  <c r="A60" i="6"/>
  <c r="A65" i="6" s="1"/>
  <c r="A74" i="6"/>
  <c r="A79" i="6" s="1"/>
  <c r="A120" i="6"/>
  <c r="A125" i="6" s="1"/>
  <c r="A88" i="6"/>
  <c r="A93" i="6" s="1"/>
  <c r="A35" i="1" l="1"/>
  <c r="B35" i="1"/>
  <c r="B21" i="1"/>
  <c r="B62" i="1" l="1"/>
  <c r="B61" i="1"/>
  <c r="B60" i="1"/>
  <c r="B59" i="1"/>
  <c r="B58" i="1"/>
  <c r="B57" i="1"/>
  <c r="B56" i="1"/>
  <c r="B55" i="1"/>
  <c r="B54" i="1"/>
  <c r="B53" i="1"/>
  <c r="B52" i="1"/>
  <c r="B51" i="1"/>
  <c r="B50" i="1"/>
  <c r="B49" i="1"/>
  <c r="B48" i="1"/>
  <c r="B47" i="1"/>
  <c r="B46" i="1"/>
  <c r="B45" i="1"/>
  <c r="B44" i="1"/>
  <c r="B43" i="1"/>
  <c r="B42" i="1"/>
  <c r="B41" i="1"/>
  <c r="B40" i="1"/>
  <c r="B39" i="1"/>
  <c r="B30" i="1"/>
  <c r="B29" i="1"/>
  <c r="B28" i="1"/>
  <c r="B27" i="1"/>
  <c r="B26" i="1"/>
  <c r="B25" i="1"/>
  <c r="B24" i="1"/>
  <c r="B23" i="1"/>
  <c r="B22" i="1"/>
  <c r="B33" i="1"/>
</calcChain>
</file>

<file path=xl/sharedStrings.xml><?xml version="1.0" encoding="utf-8"?>
<sst xmlns="http://schemas.openxmlformats.org/spreadsheetml/2006/main" count="95" uniqueCount="68">
  <si>
    <t>Date</t>
  </si>
  <si>
    <t>Day</t>
  </si>
  <si>
    <t>Overview</t>
  </si>
  <si>
    <t>Details</t>
  </si>
  <si>
    <t>A</t>
  </si>
  <si>
    <t>B</t>
  </si>
  <si>
    <t>C</t>
  </si>
  <si>
    <t>D</t>
  </si>
  <si>
    <t>E</t>
  </si>
  <si>
    <t>F</t>
  </si>
  <si>
    <t>G</t>
  </si>
  <si>
    <t>Applicant:</t>
  </si>
  <si>
    <t>ABC Limo Ltd.</t>
  </si>
  <si>
    <t>Notes:</t>
  </si>
  <si>
    <t>Click &amp; Choose Here</t>
  </si>
  <si>
    <t>Total</t>
  </si>
  <si>
    <t>Date of Report:</t>
  </si>
  <si>
    <t>Vehicle Data:</t>
  </si>
  <si>
    <t>Jan.</t>
  </si>
  <si>
    <t>Feb.</t>
  </si>
  <si>
    <t>Mar.</t>
  </si>
  <si>
    <t>Apr.</t>
  </si>
  <si>
    <t>May</t>
  </si>
  <si>
    <t>Jun.</t>
  </si>
  <si>
    <t>Jul.</t>
  </si>
  <si>
    <t>Aug.</t>
  </si>
  <si>
    <t>Sep.</t>
  </si>
  <si>
    <t>Oct.</t>
  </si>
  <si>
    <t>Nov.</t>
  </si>
  <si>
    <t>Dec.</t>
  </si>
  <si>
    <t>12 Month Total</t>
  </si>
  <si>
    <t>Change</t>
  </si>
  <si>
    <t>Months of Data:</t>
  </si>
  <si>
    <t>Same-Month Comparisons:</t>
  </si>
  <si>
    <t>Portion of Data:</t>
  </si>
  <si>
    <t>Total Increase:</t>
  </si>
  <si>
    <t>Same Month Comparisons (Year-Over-Year)</t>
  </si>
  <si>
    <t>Overall Trip Volume Increase:</t>
  </si>
  <si>
    <t>Other</t>
  </si>
  <si>
    <t>SA Trips with SA Limos</t>
  </si>
  <si>
    <t>SA Bookings Farmed Out</t>
  </si>
  <si>
    <t>SA Bookings Declined</t>
  </si>
  <si>
    <t xml:space="preserve">Date of Report:  </t>
  </si>
  <si>
    <t xml:space="preserve">Types of 'SA' Vehicles:  </t>
  </si>
  <si>
    <t xml:space="preserve">Applicant:  </t>
  </si>
  <si>
    <t xml:space="preserve">Notes:  </t>
  </si>
  <si>
    <t>Click here &amp; Use drop-down list</t>
  </si>
  <si>
    <t>1  |  Monthly Trips and Bookings</t>
  </si>
  <si>
    <t>Monthly Summary</t>
  </si>
  <si>
    <t>COMPARISONS &amp; ANALYSIS for ANNUAL TOTALS</t>
  </si>
  <si>
    <t>AUTOMATIC COMPARISONS &amp; ANALYSIS</t>
  </si>
  <si>
    <t>TOTALS</t>
  </si>
  <si>
    <r>
      <t xml:space="preserve">1  |  Monthly Trips and Bookings   </t>
    </r>
    <r>
      <rPr>
        <i/>
        <sz val="9"/>
        <color theme="0"/>
        <rFont val="Arial"/>
        <family val="2"/>
      </rPr>
      <t>page 2</t>
    </r>
  </si>
  <si>
    <r>
      <t xml:space="preserve">1  |  Monthly Trips and Bookings  </t>
    </r>
    <r>
      <rPr>
        <i/>
        <sz val="9"/>
        <color theme="0"/>
        <rFont val="Arial"/>
        <family val="2"/>
      </rPr>
      <t>page 3</t>
    </r>
  </si>
  <si>
    <t>Past Trips or Future Bookings</t>
  </si>
  <si>
    <t>TOTAL</t>
  </si>
  <si>
    <r>
      <rPr>
        <b/>
        <sz val="9"/>
        <color theme="3"/>
        <rFont val="Calibri"/>
        <family val="2"/>
        <scheme val="minor"/>
      </rPr>
      <t>STEP 1:</t>
    </r>
    <r>
      <rPr>
        <sz val="9"/>
        <color theme="3"/>
        <rFont val="Calibri"/>
        <family val="2"/>
        <scheme val="minor"/>
      </rPr>
      <t xml:space="preserve">   Update the three boxes with red text.   The third box ("Types of SA Vehicles") is a drop-down list with a scroll bar.    </t>
    </r>
  </si>
  <si>
    <r>
      <rPr>
        <b/>
        <sz val="9"/>
        <color theme="3"/>
        <rFont val="Calibri"/>
        <family val="2"/>
        <scheme val="minor"/>
      </rPr>
      <t>STEP 2</t>
    </r>
    <r>
      <rPr>
        <sz val="9"/>
        <color theme="3"/>
        <rFont val="Calibri"/>
        <family val="2"/>
        <scheme val="minor"/>
      </rPr>
      <t>:   You may overwrite any black text so it accurately describes the data you choose to present.  You will notice that the changes you make affect a number of other cells.</t>
    </r>
  </si>
  <si>
    <t>Weighted Total</t>
  </si>
  <si>
    <r>
      <rPr>
        <b/>
        <sz val="10"/>
        <color theme="3"/>
        <rFont val="Calibri"/>
        <family val="2"/>
        <scheme val="minor"/>
      </rPr>
      <t xml:space="preserve">Uses: </t>
    </r>
    <r>
      <rPr>
        <sz val="10"/>
        <color theme="3"/>
        <rFont val="Calibri"/>
        <family val="2"/>
        <scheme val="minor"/>
      </rPr>
      <t xml:space="preserve">Spreadsheet 2 is an optional tool you can use to calculate monthly trip totals you report in Spreadsheet 1.   Also, you may submit this spreadsheet with your application to highlight busy days when you do not have enough Special Authorization (SA) vehicles to serve all your SA requests.  </t>
    </r>
  </si>
  <si>
    <r>
      <rPr>
        <b/>
        <sz val="10"/>
        <color theme="1"/>
        <rFont val="Calibri"/>
        <family val="2"/>
        <scheme val="minor"/>
      </rPr>
      <t>Instructions:</t>
    </r>
    <r>
      <rPr>
        <sz val="10"/>
        <color theme="1"/>
        <rFont val="Calibri"/>
        <family val="2"/>
        <scheme val="minor"/>
      </rPr>
      <t xml:space="preserve"> If you submit this spreadsheet, attach documents thatsubstantiate the data you report.   If you include future bookings, only use firm &amp; specific requests, not general service enquiries.  Refer to Application Guide 7 (I want to add more limousines to my fleet) for information about application requirements.</t>
    </r>
  </si>
  <si>
    <t xml:space="preserve"> We will consider them separately from your application.</t>
  </si>
  <si>
    <t>Email spreadsheet comments and suggestions to ptboard@bc.ca.</t>
  </si>
  <si>
    <r>
      <rPr>
        <b/>
        <sz val="10"/>
        <color theme="6" tint="-0.249977111117893"/>
        <rFont val="Calibri"/>
        <family val="2"/>
        <scheme val="minor"/>
      </rPr>
      <t xml:space="preserve">Feedback: </t>
    </r>
    <r>
      <rPr>
        <sz val="10"/>
        <color theme="6" tint="-0.249977111117893"/>
        <rFont val="Calibri"/>
        <family val="2"/>
        <scheme val="minor"/>
      </rPr>
      <t xml:space="preserve"> </t>
    </r>
  </si>
  <si>
    <r>
      <rPr>
        <b/>
        <sz val="9"/>
        <color theme="6" tint="-0.249977111117893"/>
        <rFont val="Calibri"/>
        <family val="2"/>
        <scheme val="minor"/>
      </rPr>
      <t xml:space="preserve">Feedback: </t>
    </r>
    <r>
      <rPr>
        <sz val="9"/>
        <color theme="6" tint="-0.249977111117893"/>
        <rFont val="Calibri"/>
        <family val="2"/>
        <scheme val="minor"/>
      </rPr>
      <t xml:space="preserve"> </t>
    </r>
  </si>
  <si>
    <t>2  |  Daily Trips and Bookings</t>
  </si>
  <si>
    <r>
      <t xml:space="preserve">2  |  Daily Trips and Bookings  </t>
    </r>
    <r>
      <rPr>
        <i/>
        <sz val="9"/>
        <color theme="0"/>
        <rFont val="Arial"/>
        <family val="2"/>
      </rPr>
      <t>page 2</t>
    </r>
  </si>
  <si>
    <r>
      <rPr>
        <b/>
        <sz val="9"/>
        <color theme="3"/>
        <rFont val="Calibri"/>
        <family val="2"/>
        <scheme val="minor"/>
      </rPr>
      <t>STEP 3:</t>
    </r>
    <r>
      <rPr>
        <sz val="9"/>
        <color theme="3"/>
        <rFont val="Calibri"/>
        <family val="2"/>
        <scheme val="minor"/>
      </rPr>
      <t xml:space="preserve">   Input your monthly totals on the first page of this spreadsheet.  </t>
    </r>
    <r>
      <rPr>
        <u/>
        <sz val="9"/>
        <color theme="3"/>
        <rFont val="Calibri"/>
        <family val="2"/>
        <scheme val="minor"/>
      </rPr>
      <t xml:space="preserve">Do not double count trips in the totals you report.  </t>
    </r>
    <r>
      <rPr>
        <sz val="9"/>
        <color theme="3"/>
        <rFont val="Calibri"/>
        <family val="2"/>
        <scheme val="minor"/>
      </rPr>
      <t>Only report trips you provided with vehicles that require a Special Authorization (SA) licence.  Report totals for at least 24 months to enable a year-over-year comparison.  Attach documents to substantiate your monthly totals.  You may use  Spreadsheet 2 (Daily Trips) as a tool to help you calculate monthly totals (see the tabs at the bottom).  Refer to Application Guide 7 (I want to add more limousines to my fleet) for information about application requirements.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</si>
</sst>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1009]dddd"/>
    <numFmt numFmtId="165" formatCode="[$-1009]mmmm\ d\,\ yyyy;@"/>
    <numFmt numFmtId="166" formatCode="0.0%"/>
  </numFmts>
  <fonts count="67" x14ac:knownFonts="1">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1"/>
      <name val="Calibri"/>
      <family val="2"/>
      <scheme val="minor"/>
    </font>
    <font>
      <sz val="9"/>
      <color theme="1"/>
      <name val="Calibri"/>
      <family val="2"/>
      <scheme val="minor"/>
    </font>
    <font>
      <b/>
      <sz val="9"/>
      <color theme="0"/>
      <name val="Arial"/>
      <family val="2"/>
    </font>
    <font>
      <sz val="8"/>
      <color theme="0"/>
      <name val="Arial"/>
      <family val="2"/>
    </font>
    <font>
      <b/>
      <sz val="9"/>
      <color theme="3"/>
      <name val="Arial"/>
      <family val="2"/>
    </font>
    <font>
      <b/>
      <sz val="12"/>
      <name val="Arial"/>
      <family val="2"/>
    </font>
    <font>
      <sz val="11"/>
      <name val="Arial"/>
      <family val="2"/>
    </font>
    <font>
      <sz val="14"/>
      <name val="Calibri"/>
      <family val="2"/>
      <scheme val="minor"/>
    </font>
    <font>
      <sz val="11"/>
      <color rgb="FFFF0000"/>
      <name val="Arial"/>
      <family val="2"/>
    </font>
    <font>
      <b/>
      <sz val="14"/>
      <color rgb="FFFF0000"/>
      <name val="Arial"/>
      <family val="2"/>
    </font>
    <font>
      <sz val="14"/>
      <color rgb="FFFF0000"/>
      <name val="Calibri"/>
      <family val="2"/>
      <scheme val="minor"/>
    </font>
    <font>
      <sz val="10"/>
      <color rgb="FFFF0000"/>
      <name val="Arial"/>
      <family val="2"/>
    </font>
    <font>
      <sz val="10"/>
      <color rgb="FFFF0000"/>
      <name val="Calibri"/>
      <family val="2"/>
      <scheme val="minor"/>
    </font>
    <font>
      <b/>
      <sz val="14"/>
      <name val="Arial"/>
      <family val="2"/>
    </font>
    <font>
      <b/>
      <sz val="8"/>
      <color theme="8" tint="-0.249977111117893"/>
      <name val="Calibri"/>
      <family val="2"/>
      <scheme val="minor"/>
    </font>
    <font>
      <b/>
      <sz val="10"/>
      <name val="Calibri"/>
      <family val="2"/>
      <scheme val="minor"/>
    </font>
    <font>
      <sz val="8"/>
      <color theme="1"/>
      <name val="Arial"/>
      <family val="2"/>
    </font>
    <font>
      <sz val="6"/>
      <color theme="1"/>
      <name val="Arial"/>
      <family val="2"/>
    </font>
    <font>
      <b/>
      <sz val="12"/>
      <color theme="4"/>
      <name val="Arial"/>
      <family val="2"/>
    </font>
    <font>
      <sz val="8"/>
      <color theme="4"/>
      <name val="Arial"/>
      <family val="2"/>
    </font>
    <font>
      <sz val="8"/>
      <name val="Arial"/>
      <family val="2"/>
    </font>
    <font>
      <b/>
      <sz val="11"/>
      <name val="Arial"/>
      <family val="2"/>
    </font>
    <font>
      <b/>
      <sz val="8"/>
      <name val="Arial"/>
      <family val="2"/>
    </font>
    <font>
      <b/>
      <sz val="6"/>
      <color theme="1"/>
      <name val="Arial"/>
      <family val="2"/>
    </font>
    <font>
      <sz val="7"/>
      <name val="Arial"/>
      <family val="2"/>
    </font>
    <font>
      <sz val="8"/>
      <color theme="3"/>
      <name val="Arial"/>
      <family val="2"/>
    </font>
    <font>
      <sz val="7"/>
      <color theme="3"/>
      <name val="Arial"/>
      <family val="2"/>
    </font>
    <font>
      <b/>
      <sz val="8"/>
      <color theme="4"/>
      <name val="Arial"/>
      <family val="2"/>
    </font>
    <font>
      <b/>
      <sz val="8"/>
      <color theme="3"/>
      <name val="Arial"/>
      <family val="2"/>
    </font>
    <font>
      <sz val="6"/>
      <color theme="3"/>
      <name val="Arial"/>
      <family val="2"/>
    </font>
    <font>
      <b/>
      <sz val="11"/>
      <color theme="4"/>
      <name val="Arial"/>
      <family val="2"/>
    </font>
    <font>
      <b/>
      <sz val="6"/>
      <color theme="4"/>
      <name val="Arial"/>
      <family val="2"/>
    </font>
    <font>
      <sz val="6"/>
      <color theme="4"/>
      <name val="Arial"/>
      <family val="2"/>
    </font>
    <font>
      <sz val="7"/>
      <color theme="4"/>
      <name val="Arial"/>
      <family val="2"/>
    </font>
    <font>
      <b/>
      <sz val="9"/>
      <color theme="4"/>
      <name val="Arial"/>
      <family val="2"/>
    </font>
    <font>
      <sz val="8"/>
      <color theme="6" tint="-0.499984740745262"/>
      <name val="Arial"/>
      <family val="2"/>
    </font>
    <font>
      <b/>
      <sz val="9"/>
      <color theme="6" tint="-0.499984740745262"/>
      <name val="Arial"/>
      <family val="2"/>
    </font>
    <font>
      <b/>
      <sz val="6"/>
      <color theme="6" tint="-0.499984740745262"/>
      <name val="Arial"/>
      <family val="2"/>
    </font>
    <font>
      <b/>
      <sz val="8"/>
      <color theme="6" tint="-0.499984740745262"/>
      <name val="Arial"/>
      <family val="2"/>
    </font>
    <font>
      <b/>
      <sz val="5"/>
      <color theme="6" tint="-0.499984740745262"/>
      <name val="Arial"/>
      <family val="2"/>
    </font>
    <font>
      <b/>
      <sz val="5"/>
      <color theme="1"/>
      <name val="Arial"/>
      <family val="2"/>
    </font>
    <font>
      <sz val="7"/>
      <color theme="6" tint="-0.499984740745262"/>
      <name val="Arial"/>
      <family val="2"/>
    </font>
    <font>
      <i/>
      <sz val="7"/>
      <color theme="6" tint="-0.499984740745262"/>
      <name val="Arial"/>
      <family val="2"/>
    </font>
    <font>
      <i/>
      <sz val="8"/>
      <color theme="6" tint="-0.499984740745262"/>
      <name val="Arial"/>
      <family val="2"/>
    </font>
    <font>
      <b/>
      <sz val="10"/>
      <color theme="6" tint="-0.499984740745262"/>
      <name val="Arial"/>
      <family val="2"/>
    </font>
    <font>
      <i/>
      <sz val="9"/>
      <color theme="0"/>
      <name val="Arial"/>
      <family val="2"/>
    </font>
    <font>
      <b/>
      <sz val="9"/>
      <color theme="1"/>
      <name val="Arial"/>
      <family val="2"/>
    </font>
    <font>
      <sz val="9"/>
      <color theme="3"/>
      <name val="Calibri"/>
      <family val="2"/>
      <scheme val="minor"/>
    </font>
    <font>
      <u/>
      <sz val="9"/>
      <color theme="3"/>
      <name val="Calibri"/>
      <family val="2"/>
      <scheme val="minor"/>
    </font>
    <font>
      <b/>
      <sz val="9"/>
      <color theme="3"/>
      <name val="Calibri"/>
      <family val="2"/>
      <scheme val="minor"/>
    </font>
    <font>
      <sz val="9"/>
      <name val="Calibri"/>
      <family val="2"/>
      <scheme val="minor"/>
    </font>
    <font>
      <b/>
      <sz val="9"/>
      <color theme="1"/>
      <name val="Calibri"/>
      <family val="2"/>
      <scheme val="minor"/>
    </font>
    <font>
      <sz val="10"/>
      <color theme="3"/>
      <name val="Calibri"/>
      <family val="2"/>
      <scheme val="minor"/>
    </font>
    <font>
      <b/>
      <sz val="10"/>
      <color theme="3"/>
      <name val="Calibri"/>
      <family val="2"/>
      <scheme val="minor"/>
    </font>
    <font>
      <u/>
      <sz val="11"/>
      <color theme="10"/>
      <name val="Calibri"/>
      <family val="2"/>
      <scheme val="minor"/>
    </font>
    <font>
      <sz val="10"/>
      <color theme="6" tint="-0.249977111117893"/>
      <name val="Calibri"/>
      <family val="2"/>
      <scheme val="minor"/>
    </font>
    <font>
      <b/>
      <sz val="10"/>
      <color theme="6" tint="-0.249977111117893"/>
      <name val="Calibri"/>
      <family val="2"/>
      <scheme val="minor"/>
    </font>
    <font>
      <u/>
      <sz val="11"/>
      <color theme="6" tint="-0.249977111117893"/>
      <name val="Calibri"/>
      <family val="2"/>
      <scheme val="minor"/>
    </font>
    <font>
      <sz val="9"/>
      <color theme="6" tint="-0.249977111117893"/>
      <name val="Calibri"/>
      <family val="2"/>
      <scheme val="minor"/>
    </font>
    <font>
      <b/>
      <sz val="9"/>
      <color theme="6" tint="-0.249977111117893"/>
      <name val="Calibri"/>
      <family val="2"/>
      <scheme val="minor"/>
    </font>
    <font>
      <u/>
      <sz val="9"/>
      <color theme="6" tint="-0.249977111117893"/>
      <name val="Calibri"/>
      <family val="2"/>
      <scheme val="minor"/>
    </font>
  </fonts>
  <fills count="1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CFFFF"/>
        <bgColor rgb="FFFFFFCC"/>
      </patternFill>
    </fill>
    <fill>
      <patternFill patternType="solid">
        <fgColor rgb="FFCCFFFF"/>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6795556505021"/>
        <bgColor indexed="64"/>
      </patternFill>
    </fill>
    <fill>
      <patternFill patternType="solid">
        <fgColor theme="6" tint="0.79998168889431442"/>
        <bgColor indexed="64"/>
      </patternFill>
    </fill>
    <fill>
      <patternFill patternType="solid">
        <fgColor theme="0" tint="-4.9989318521683403E-2"/>
        <bgColor rgb="FFFFFFCC"/>
      </patternFill>
    </fill>
    <fill>
      <patternFill patternType="solid">
        <fgColor theme="0" tint="-0.14999847407452621"/>
        <bgColor rgb="FFFFFFCC"/>
      </patternFill>
    </fill>
    <fill>
      <patternFill patternType="solid">
        <fgColor theme="2" tint="-0.749992370372631"/>
        <bgColor indexed="64"/>
      </patternFill>
    </fill>
    <fill>
      <patternFill patternType="solid">
        <fgColor theme="2" tint="-9.9978637043366805E-2"/>
        <bgColor indexed="64"/>
      </patternFill>
    </fill>
  </fills>
  <borders count="96">
    <border>
      <left/>
      <right/>
      <top/>
      <bottom/>
      <diagonal/>
    </border>
    <border>
      <left style="thick">
        <color auto="1"/>
      </left>
      <right style="hair">
        <color auto="1"/>
      </right>
      <top/>
      <bottom/>
      <diagonal/>
    </border>
    <border>
      <left style="hair">
        <color auto="1"/>
      </left>
      <right style="hair">
        <color auto="1"/>
      </right>
      <top/>
      <bottom/>
      <diagonal/>
    </border>
    <border>
      <left style="thick">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uble">
        <color auto="1"/>
      </bottom>
      <diagonal/>
    </border>
    <border>
      <left style="medium">
        <color indexed="64"/>
      </left>
      <right style="thin">
        <color indexed="64"/>
      </right>
      <top style="thin">
        <color indexed="64"/>
      </top>
      <bottom style="double">
        <color auto="1"/>
      </bottom>
      <diagonal/>
    </border>
    <border>
      <left style="thin">
        <color indexed="64"/>
      </left>
      <right style="medium">
        <color indexed="64"/>
      </right>
      <top style="thin">
        <color indexed="64"/>
      </top>
      <bottom style="double">
        <color auto="1"/>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top style="thick">
        <color auto="1"/>
      </top>
      <bottom style="thick">
        <color auto="1"/>
      </bottom>
      <diagonal/>
    </border>
    <border>
      <left/>
      <right style="thick">
        <color auto="1"/>
      </right>
      <top/>
      <bottom/>
      <diagonal/>
    </border>
    <border>
      <left style="thick">
        <color indexed="64"/>
      </left>
      <right/>
      <top style="thick">
        <color indexed="64"/>
      </top>
      <bottom style="thick">
        <color indexed="64"/>
      </bottom>
      <diagonal/>
    </border>
    <border>
      <left/>
      <right style="hair">
        <color auto="1"/>
      </right>
      <top/>
      <bottom/>
      <diagonal/>
    </border>
    <border>
      <left/>
      <right style="thick">
        <color auto="1"/>
      </right>
      <top/>
      <bottom style="thick">
        <color auto="1"/>
      </bottom>
      <diagonal/>
    </border>
    <border>
      <left/>
      <right/>
      <top/>
      <bottom style="thick">
        <color auto="1"/>
      </bottom>
      <diagonal/>
    </border>
    <border>
      <left style="thick">
        <color indexed="64"/>
      </left>
      <right/>
      <top/>
      <bottom style="thick">
        <color indexed="64"/>
      </bottom>
      <diagonal/>
    </border>
    <border>
      <left style="thick">
        <color auto="1"/>
      </left>
      <right style="hair">
        <color auto="1"/>
      </right>
      <top/>
      <bottom style="thick">
        <color indexed="64"/>
      </bottom>
      <diagonal/>
    </border>
    <border>
      <left style="hair">
        <color auto="1"/>
      </left>
      <right style="hair">
        <color auto="1"/>
      </right>
      <top/>
      <bottom style="thick">
        <color indexed="64"/>
      </bottom>
      <diagonal/>
    </border>
    <border>
      <left/>
      <right style="hair">
        <color auto="1"/>
      </right>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hair">
        <color indexed="64"/>
      </bottom>
      <diagonal/>
    </border>
    <border>
      <left/>
      <right/>
      <top/>
      <bottom style="hair">
        <color auto="1"/>
      </bottom>
      <diagonal/>
    </border>
    <border>
      <left/>
      <right/>
      <top style="hair">
        <color indexed="64"/>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1"/>
      </bottom>
      <diagonal/>
    </border>
    <border>
      <left style="thick">
        <color theme="1"/>
      </left>
      <right/>
      <top style="thick">
        <color theme="1"/>
      </top>
      <bottom/>
      <diagonal/>
    </border>
    <border>
      <left/>
      <right/>
      <top style="thick">
        <color theme="1"/>
      </top>
      <bottom/>
      <diagonal/>
    </border>
    <border>
      <left/>
      <right style="thick">
        <color theme="1"/>
      </right>
      <top style="thick">
        <color theme="1"/>
      </top>
      <bottom/>
      <diagonal/>
    </border>
    <border>
      <left style="thick">
        <color theme="1"/>
      </left>
      <right/>
      <top/>
      <bottom style="medium">
        <color indexed="64"/>
      </bottom>
      <diagonal/>
    </border>
    <border>
      <left/>
      <right/>
      <top/>
      <bottom style="medium">
        <color auto="1"/>
      </bottom>
      <diagonal/>
    </border>
    <border>
      <left/>
      <right style="thick">
        <color theme="1"/>
      </right>
      <top/>
      <bottom style="medium">
        <color indexed="64"/>
      </bottom>
      <diagonal/>
    </border>
    <border>
      <left style="thick">
        <color theme="1"/>
      </left>
      <right/>
      <top style="medium">
        <color indexed="64"/>
      </top>
      <bottom style="thin">
        <color indexed="64"/>
      </bottom>
      <diagonal/>
    </border>
    <border>
      <left/>
      <right style="thick">
        <color theme="1"/>
      </right>
      <top style="medium">
        <color indexed="64"/>
      </top>
      <bottom style="thin">
        <color indexed="64"/>
      </bottom>
      <diagonal/>
    </border>
    <border>
      <left style="thick">
        <color theme="1"/>
      </left>
      <right/>
      <top/>
      <bottom style="hair">
        <color indexed="64"/>
      </bottom>
      <diagonal/>
    </border>
    <border>
      <left style="medium">
        <color indexed="64"/>
      </left>
      <right/>
      <top style="thin">
        <color indexed="64"/>
      </top>
      <bottom style="hair">
        <color indexed="64"/>
      </bottom>
      <diagonal/>
    </border>
    <border>
      <left/>
      <right style="thick">
        <color theme="1"/>
      </right>
      <top style="thin">
        <color indexed="64"/>
      </top>
      <bottom style="hair">
        <color indexed="64"/>
      </bottom>
      <diagonal/>
    </border>
    <border>
      <left style="thick">
        <color theme="1"/>
      </left>
      <right/>
      <top style="hair">
        <color indexed="64"/>
      </top>
      <bottom style="hair">
        <color indexed="64"/>
      </bottom>
      <diagonal/>
    </border>
    <border>
      <left/>
      <right style="thick">
        <color theme="1"/>
      </right>
      <top style="hair">
        <color indexed="64"/>
      </top>
      <bottom style="hair">
        <color indexed="64"/>
      </bottom>
      <diagonal/>
    </border>
    <border>
      <left style="thick">
        <color theme="1"/>
      </left>
      <right/>
      <top style="hair">
        <color indexed="64"/>
      </top>
      <bottom/>
      <diagonal/>
    </border>
    <border>
      <left/>
      <right style="thick">
        <color theme="1"/>
      </right>
      <top/>
      <bottom/>
      <diagonal/>
    </border>
    <border>
      <left style="thick">
        <color theme="1"/>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ck">
        <color theme="1"/>
      </left>
      <right/>
      <top style="medium">
        <color indexed="64"/>
      </top>
      <bottom style="thick">
        <color theme="1"/>
      </bottom>
      <diagonal/>
    </border>
    <border>
      <left/>
      <right/>
      <top style="medium">
        <color indexed="64"/>
      </top>
      <bottom style="thick">
        <color theme="1"/>
      </bottom>
      <diagonal/>
    </border>
    <border>
      <left/>
      <right style="thick">
        <color theme="1"/>
      </right>
      <top/>
      <bottom style="thick">
        <color theme="1"/>
      </bottom>
      <diagonal/>
    </border>
    <border>
      <left/>
      <right/>
      <top style="thin">
        <color indexed="64"/>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bottom/>
      <diagonal/>
    </border>
    <border>
      <left/>
      <right style="medium">
        <color theme="1"/>
      </right>
      <top/>
      <bottom/>
      <diagonal/>
    </border>
    <border>
      <left style="medium">
        <color theme="1"/>
      </left>
      <right/>
      <top style="thin">
        <color indexed="64"/>
      </top>
      <bottom/>
      <diagonal/>
    </border>
    <border>
      <left/>
      <right style="medium">
        <color theme="1"/>
      </right>
      <top style="thin">
        <color indexed="64"/>
      </top>
      <bottom/>
      <diagonal/>
    </border>
    <border>
      <left style="medium">
        <color theme="1"/>
      </left>
      <right/>
      <top/>
      <bottom style="medium">
        <color theme="1"/>
      </bottom>
      <diagonal/>
    </border>
    <border>
      <left/>
      <right style="medium">
        <color theme="1"/>
      </right>
      <top/>
      <bottom style="medium">
        <color theme="1"/>
      </bottom>
      <diagonal/>
    </border>
    <border>
      <left style="thick">
        <color theme="9" tint="-0.24994659260841701"/>
      </left>
      <right/>
      <top style="thick">
        <color theme="9" tint="-0.24994659260841701"/>
      </top>
      <bottom/>
      <diagonal/>
    </border>
    <border>
      <left/>
      <right/>
      <top style="thick">
        <color theme="9" tint="-0.24994659260841701"/>
      </top>
      <bottom/>
      <diagonal/>
    </border>
    <border>
      <left/>
      <right style="thick">
        <color theme="9" tint="-0.24994659260841701"/>
      </right>
      <top style="thick">
        <color theme="9" tint="-0.24994659260841701"/>
      </top>
      <bottom/>
      <diagonal/>
    </border>
    <border>
      <left style="thick">
        <color theme="9" tint="-0.24994659260841701"/>
      </left>
      <right/>
      <top style="thick">
        <color theme="1"/>
      </top>
      <bottom/>
      <diagonal/>
    </border>
    <border>
      <left/>
      <right style="thick">
        <color theme="9" tint="-0.24994659260841701"/>
      </right>
      <top/>
      <bottom/>
      <diagonal/>
    </border>
    <border>
      <left style="thick">
        <color theme="9" tint="-0.24994659260841701"/>
      </left>
      <right/>
      <top/>
      <bottom/>
      <diagonal/>
    </border>
    <border>
      <left style="thick">
        <color theme="9" tint="-0.24994659260841701"/>
      </left>
      <right/>
      <top/>
      <bottom style="thick">
        <color theme="9" tint="-0.24994659260841701"/>
      </bottom>
      <diagonal/>
    </border>
    <border>
      <left/>
      <right/>
      <top/>
      <bottom style="thick">
        <color theme="9" tint="-0.24994659260841701"/>
      </bottom>
      <diagonal/>
    </border>
    <border>
      <left/>
      <right style="thick">
        <color theme="9" tint="-0.24994659260841701"/>
      </right>
      <top/>
      <bottom style="thick">
        <color theme="9" tint="-0.24994659260841701"/>
      </bottom>
      <diagonal/>
    </border>
    <border>
      <left/>
      <right style="thick">
        <color theme="9" tint="-0.24994659260841701"/>
      </right>
      <top style="thick">
        <color theme="1"/>
      </top>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top/>
      <bottom style="medium">
        <color theme="9" tint="-0.24994659260841701"/>
      </bottom>
      <diagonal/>
    </border>
    <border>
      <left/>
      <right style="medium">
        <color theme="9" tint="-0.24994659260841701"/>
      </right>
      <top/>
      <bottom style="medium">
        <color theme="9" tint="-0.24994659260841701"/>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ck">
        <color auto="1"/>
      </bottom>
      <diagonal/>
    </border>
  </borders>
  <cellStyleXfs count="3">
    <xf numFmtId="0" fontId="0" fillId="0" borderId="0"/>
    <xf numFmtId="0" fontId="22" fillId="0" borderId="0"/>
    <xf numFmtId="0" fontId="60" fillId="0" borderId="0" applyNumberFormat="0" applyFill="0" applyBorder="0" applyAlignment="0" applyProtection="0"/>
  </cellStyleXfs>
  <cellXfs count="275">
    <xf numFmtId="0" fontId="0" fillId="0" borderId="0" xfId="0"/>
    <xf numFmtId="0" fontId="1" fillId="0" borderId="0" xfId="0" applyFont="1"/>
    <xf numFmtId="0" fontId="0" fillId="0" borderId="0" xfId="0" applyAlignment="1">
      <alignment horizontal="center"/>
    </xf>
    <xf numFmtId="0" fontId="3" fillId="0" borderId="0" xfId="0" applyFont="1" applyAlignment="1">
      <alignment wrapText="1"/>
    </xf>
    <xf numFmtId="0" fontId="0" fillId="2" borderId="0" xfId="0" applyFill="1"/>
    <xf numFmtId="0" fontId="3" fillId="0" borderId="0" xfId="0" applyFont="1"/>
    <xf numFmtId="0" fontId="2" fillId="0" borderId="7" xfId="0" applyFont="1" applyFill="1" applyBorder="1" applyAlignment="1">
      <alignment horizontal="center" wrapText="1"/>
    </xf>
    <xf numFmtId="0" fontId="8" fillId="2" borderId="0" xfId="0" applyFont="1" applyFill="1" applyAlignment="1" applyProtection="1">
      <alignment horizontal="left"/>
    </xf>
    <xf numFmtId="0" fontId="9" fillId="2" borderId="0" xfId="0" applyFont="1" applyFill="1" applyAlignment="1" applyProtection="1"/>
    <xf numFmtId="0" fontId="0" fillId="5" borderId="0" xfId="0" applyFill="1" applyProtection="1"/>
    <xf numFmtId="0" fontId="10" fillId="5" borderId="0" xfId="0" applyFont="1" applyFill="1" applyAlignment="1" applyProtection="1">
      <alignment horizontal="left"/>
    </xf>
    <xf numFmtId="0" fontId="0" fillId="5" borderId="0" xfId="0" applyFill="1" applyBorder="1" applyProtection="1"/>
    <xf numFmtId="0" fontId="11" fillId="5" borderId="0" xfId="0" applyFont="1" applyFill="1" applyBorder="1" applyAlignment="1" applyProtection="1"/>
    <xf numFmtId="0" fontId="10" fillId="5" borderId="0" xfId="0" applyFont="1" applyFill="1" applyAlignment="1" applyProtection="1">
      <alignment horizontal="right"/>
    </xf>
    <xf numFmtId="0" fontId="1" fillId="2" borderId="0" xfId="0" applyFont="1" applyFill="1"/>
    <xf numFmtId="0" fontId="0" fillId="6" borderId="0" xfId="0" applyFill="1"/>
    <xf numFmtId="0" fontId="10" fillId="5" borderId="0" xfId="0" applyFont="1" applyFill="1" applyAlignment="1" applyProtection="1">
      <alignment horizontal="left" vertical="top"/>
    </xf>
    <xf numFmtId="0" fontId="10" fillId="5" borderId="0" xfId="0" applyFont="1" applyFill="1" applyAlignment="1" applyProtection="1">
      <alignment horizontal="left" vertical="center"/>
    </xf>
    <xf numFmtId="0" fontId="10" fillId="5" borderId="0" xfId="0" applyFont="1" applyFill="1" applyAlignment="1" applyProtection="1">
      <alignment horizontal="right" vertical="center"/>
    </xf>
    <xf numFmtId="0" fontId="11" fillId="5" borderId="0" xfId="0" applyFont="1" applyFill="1" applyBorder="1" applyAlignment="1" applyProtection="1">
      <alignment vertical="center"/>
    </xf>
    <xf numFmtId="0" fontId="20" fillId="0" borderId="0" xfId="0" applyFont="1" applyAlignment="1">
      <alignment horizontal="center"/>
    </xf>
    <xf numFmtId="165" fontId="3" fillId="3" borderId="3" xfId="0" quotePrefix="1" applyNumberFormat="1" applyFont="1" applyFill="1" applyBorder="1" applyAlignment="1" applyProtection="1">
      <alignment horizontal="left" vertical="top"/>
      <protection locked="0"/>
    </xf>
    <xf numFmtId="164" fontId="7" fillId="4" borderId="0" xfId="0" quotePrefix="1" applyNumberFormat="1" applyFont="1" applyFill="1" applyAlignment="1">
      <alignment horizontal="center" vertical="top"/>
    </xf>
    <xf numFmtId="0" fontId="22" fillId="0" borderId="0" xfId="1"/>
    <xf numFmtId="0" fontId="22" fillId="5" borderId="0" xfId="1" applyFill="1" applyProtection="1"/>
    <xf numFmtId="0" fontId="23" fillId="5" borderId="0" xfId="1" applyFont="1" applyFill="1" applyAlignment="1" applyProtection="1">
      <alignment horizontal="center"/>
    </xf>
    <xf numFmtId="0" fontId="10" fillId="5" borderId="0" xfId="1" applyFont="1" applyFill="1" applyAlignment="1" applyProtection="1">
      <alignment horizontal="left"/>
    </xf>
    <xf numFmtId="0" fontId="22" fillId="5" borderId="0" xfId="1" applyFill="1" applyBorder="1" applyProtection="1"/>
    <xf numFmtId="0" fontId="26" fillId="5" borderId="0" xfId="1" applyFont="1" applyFill="1" applyBorder="1" applyAlignment="1" applyProtection="1"/>
    <xf numFmtId="0" fontId="11" fillId="5" borderId="0" xfId="1" applyFont="1" applyFill="1" applyBorder="1" applyAlignment="1" applyProtection="1"/>
    <xf numFmtId="0" fontId="30" fillId="3" borderId="26" xfId="1" applyFont="1" applyFill="1" applyBorder="1" applyAlignment="1" applyProtection="1">
      <alignment vertical="center"/>
      <protection locked="0"/>
    </xf>
    <xf numFmtId="3" fontId="26" fillId="8" borderId="27" xfId="1" applyNumberFormat="1" applyFont="1" applyFill="1" applyBorder="1" applyAlignment="1" applyProtection="1">
      <alignment horizontal="center" vertical="center"/>
      <protection locked="0"/>
    </xf>
    <xf numFmtId="3" fontId="22" fillId="8" borderId="28" xfId="1" applyNumberFormat="1" applyFont="1" applyFill="1" applyBorder="1" applyAlignment="1" applyProtection="1">
      <alignment horizontal="center" vertical="center"/>
      <protection locked="0"/>
    </xf>
    <xf numFmtId="0" fontId="30" fillId="3" borderId="31" xfId="1" applyFont="1" applyFill="1" applyBorder="1" applyAlignment="1" applyProtection="1">
      <alignment vertical="center"/>
      <protection locked="0"/>
    </xf>
    <xf numFmtId="3" fontId="22" fillId="8" borderId="34" xfId="1" applyNumberFormat="1" applyFont="1" applyFill="1" applyBorder="1" applyAlignment="1" applyProtection="1">
      <alignment horizontal="center" vertical="center"/>
      <protection locked="0"/>
    </xf>
    <xf numFmtId="0" fontId="30" fillId="3" borderId="35" xfId="1" applyFont="1" applyFill="1" applyBorder="1" applyAlignment="1" applyProtection="1">
      <alignment vertical="center"/>
      <protection locked="0"/>
    </xf>
    <xf numFmtId="0" fontId="30" fillId="3" borderId="37" xfId="1" applyFont="1" applyFill="1" applyBorder="1" applyAlignment="1" applyProtection="1">
      <alignment vertical="center"/>
      <protection locked="0"/>
    </xf>
    <xf numFmtId="3" fontId="22" fillId="8" borderId="38" xfId="1" applyNumberFormat="1" applyFont="1" applyFill="1" applyBorder="1" applyAlignment="1" applyProtection="1">
      <alignment horizontal="center" vertical="center"/>
      <protection locked="0"/>
    </xf>
    <xf numFmtId="0" fontId="33" fillId="3" borderId="24" xfId="1" applyFont="1" applyFill="1" applyBorder="1" applyAlignment="1" applyProtection="1">
      <alignment horizontal="center" vertical="center"/>
    </xf>
    <xf numFmtId="0" fontId="33" fillId="3" borderId="25" xfId="1" applyFont="1" applyFill="1" applyBorder="1" applyAlignment="1" applyProtection="1">
      <alignment horizontal="center" vertical="center"/>
    </xf>
    <xf numFmtId="0" fontId="39" fillId="3" borderId="26" xfId="1" applyFont="1" applyFill="1" applyBorder="1" applyAlignment="1" applyProtection="1">
      <alignment vertical="center"/>
    </xf>
    <xf numFmtId="0" fontId="39" fillId="3" borderId="31" xfId="1" applyFont="1" applyFill="1" applyBorder="1" applyAlignment="1" applyProtection="1">
      <alignment vertical="center"/>
    </xf>
    <xf numFmtId="0" fontId="39" fillId="3" borderId="35" xfId="1" applyFont="1" applyFill="1" applyBorder="1" applyAlignment="1" applyProtection="1">
      <alignment vertical="center"/>
    </xf>
    <xf numFmtId="0" fontId="39" fillId="3" borderId="37" xfId="1" applyFont="1" applyFill="1" applyBorder="1" applyAlignment="1" applyProtection="1">
      <alignment vertical="center"/>
    </xf>
    <xf numFmtId="0" fontId="22" fillId="0" borderId="42" xfId="1" applyFill="1" applyBorder="1" applyProtection="1"/>
    <xf numFmtId="3" fontId="35" fillId="0" borderId="42" xfId="1" applyNumberFormat="1" applyFont="1" applyFill="1" applyBorder="1" applyAlignment="1" applyProtection="1">
      <alignment horizontal="center" vertical="center"/>
    </xf>
    <xf numFmtId="0" fontId="22" fillId="0" borderId="42" xfId="1" applyFill="1" applyBorder="1"/>
    <xf numFmtId="0" fontId="33" fillId="3" borderId="49" xfId="1" applyFont="1" applyFill="1" applyBorder="1" applyAlignment="1" applyProtection="1">
      <alignment horizontal="center" vertical="center"/>
    </xf>
    <xf numFmtId="0" fontId="33" fillId="3" borderId="51" xfId="1" applyFont="1" applyFill="1" applyBorder="1" applyAlignment="1" applyProtection="1">
      <alignment horizontal="center" vertical="center"/>
    </xf>
    <xf numFmtId="3" fontId="31" fillId="8" borderId="27" xfId="1" applyNumberFormat="1" applyFont="1" applyFill="1" applyBorder="1" applyAlignment="1" applyProtection="1">
      <alignment horizontal="center" vertical="center"/>
    </xf>
    <xf numFmtId="3" fontId="31" fillId="8" borderId="27" xfId="1" applyNumberFormat="1" applyFont="1" applyFill="1" applyBorder="1" applyAlignment="1" applyProtection="1">
      <alignment horizontal="center" vertical="center"/>
      <protection hidden="1"/>
    </xf>
    <xf numFmtId="3" fontId="31" fillId="8" borderId="29" xfId="1" applyNumberFormat="1" applyFont="1" applyFill="1" applyBorder="1" applyAlignment="1" applyProtection="1">
      <alignment horizontal="center" vertical="center"/>
    </xf>
    <xf numFmtId="0" fontId="33" fillId="3" borderId="54" xfId="1" applyFont="1" applyFill="1" applyBorder="1" applyAlignment="1" applyProtection="1">
      <alignment horizontal="center" vertical="center"/>
    </xf>
    <xf numFmtId="3" fontId="31" fillId="8" borderId="28" xfId="1" applyNumberFormat="1" applyFont="1" applyFill="1" applyBorder="1" applyAlignment="1" applyProtection="1">
      <alignment horizontal="center" vertical="center"/>
    </xf>
    <xf numFmtId="3" fontId="31" fillId="8" borderId="32" xfId="1" applyNumberFormat="1" applyFont="1" applyFill="1" applyBorder="1" applyAlignment="1" applyProtection="1">
      <alignment horizontal="center" vertical="center"/>
    </xf>
    <xf numFmtId="0" fontId="33" fillId="3" borderId="56" xfId="1" applyFont="1" applyFill="1" applyBorder="1" applyAlignment="1" applyProtection="1">
      <alignment horizontal="center" vertical="center"/>
    </xf>
    <xf numFmtId="3" fontId="26" fillId="8" borderId="27" xfId="1" applyNumberFormat="1" applyFont="1" applyFill="1" applyBorder="1" applyAlignment="1" applyProtection="1">
      <alignment horizontal="center" vertical="center"/>
    </xf>
    <xf numFmtId="3" fontId="31" fillId="8" borderId="34" xfId="1" applyNumberFormat="1" applyFont="1" applyFill="1" applyBorder="1" applyAlignment="1" applyProtection="1">
      <alignment horizontal="center" vertical="center"/>
    </xf>
    <xf numFmtId="3" fontId="31" fillId="8" borderId="36" xfId="1" applyNumberFormat="1" applyFont="1" applyFill="1" applyBorder="1" applyAlignment="1" applyProtection="1">
      <alignment horizontal="center" vertical="center"/>
    </xf>
    <xf numFmtId="0" fontId="25" fillId="3" borderId="58" xfId="1" applyFont="1" applyFill="1" applyBorder="1" applyAlignment="1" applyProtection="1">
      <alignment horizontal="center" vertical="center"/>
    </xf>
    <xf numFmtId="9" fontId="32" fillId="8" borderId="59" xfId="1" applyNumberFormat="1" applyFont="1" applyFill="1" applyBorder="1" applyAlignment="1" applyProtection="1">
      <alignment horizontal="center" vertical="center"/>
    </xf>
    <xf numFmtId="9" fontId="32" fillId="8" borderId="60" xfId="1" applyNumberFormat="1" applyFont="1" applyFill="1" applyBorder="1" applyAlignment="1" applyProtection="1">
      <alignment horizontal="center" vertical="center"/>
    </xf>
    <xf numFmtId="0" fontId="25" fillId="3" borderId="54" xfId="1" applyFont="1" applyFill="1" applyBorder="1" applyAlignment="1" applyProtection="1">
      <alignment horizontal="center" vertical="center"/>
    </xf>
    <xf numFmtId="9" fontId="32" fillId="8" borderId="28" xfId="1" applyNumberFormat="1" applyFont="1" applyFill="1" applyBorder="1" applyAlignment="1" applyProtection="1">
      <alignment horizontal="center" vertical="center"/>
    </xf>
    <xf numFmtId="9" fontId="32" fillId="8" borderId="32" xfId="1" applyNumberFormat="1" applyFont="1" applyFill="1" applyBorder="1" applyAlignment="1" applyProtection="1">
      <alignment horizontal="center" vertical="center"/>
    </xf>
    <xf numFmtId="0" fontId="40" fillId="0" borderId="62" xfId="1" applyFont="1" applyFill="1" applyBorder="1" applyAlignment="1" applyProtection="1">
      <alignment horizontal="center" vertical="center"/>
    </xf>
    <xf numFmtId="9" fontId="40" fillId="0" borderId="62" xfId="1" applyNumberFormat="1" applyFont="1" applyFill="1" applyBorder="1" applyAlignment="1" applyProtection="1">
      <alignment horizontal="center" vertical="center"/>
    </xf>
    <xf numFmtId="0" fontId="22" fillId="0" borderId="0" xfId="1" applyFill="1"/>
    <xf numFmtId="9" fontId="31" fillId="8" borderId="59" xfId="1" applyNumberFormat="1" applyFont="1" applyFill="1" applyBorder="1" applyAlignment="1" applyProtection="1">
      <alignment horizontal="center" vertical="center"/>
    </xf>
    <xf numFmtId="9" fontId="31" fillId="8" borderId="60" xfId="1" applyNumberFormat="1" applyFont="1" applyFill="1" applyBorder="1" applyAlignment="1" applyProtection="1">
      <alignment horizontal="center" vertical="center"/>
    </xf>
    <xf numFmtId="9" fontId="31" fillId="8" borderId="28" xfId="1" applyNumberFormat="1" applyFont="1" applyFill="1" applyBorder="1" applyAlignment="1" applyProtection="1">
      <alignment horizontal="center" vertical="center"/>
    </xf>
    <xf numFmtId="9" fontId="31" fillId="8" borderId="32" xfId="1" applyNumberFormat="1" applyFont="1" applyFill="1" applyBorder="1" applyAlignment="1" applyProtection="1">
      <alignment horizontal="center" vertical="center"/>
    </xf>
    <xf numFmtId="0" fontId="22" fillId="0" borderId="0" xfId="1" applyFill="1" applyBorder="1" applyProtection="1"/>
    <xf numFmtId="3" fontId="35" fillId="0" borderId="0" xfId="1" applyNumberFormat="1" applyFont="1" applyFill="1" applyBorder="1" applyAlignment="1" applyProtection="1">
      <alignment horizontal="center" vertical="center"/>
    </xf>
    <xf numFmtId="0" fontId="22" fillId="0" borderId="0" xfId="1" applyProtection="1"/>
    <xf numFmtId="0" fontId="23" fillId="0" borderId="0" xfId="1" applyFont="1" applyAlignment="1" applyProtection="1">
      <alignment horizontal="center"/>
    </xf>
    <xf numFmtId="0" fontId="44" fillId="10" borderId="0" xfId="1" applyFont="1" applyFill="1" applyBorder="1" applyAlignment="1" applyProtection="1">
      <alignment horizontal="center" vertical="center"/>
    </xf>
    <xf numFmtId="3" fontId="41" fillId="8" borderId="0" xfId="1" applyNumberFormat="1" applyFont="1" applyFill="1" applyBorder="1" applyAlignment="1" applyProtection="1">
      <alignment horizontal="center" vertical="center"/>
    </xf>
    <xf numFmtId="9" fontId="41" fillId="8" borderId="0" xfId="1" applyNumberFormat="1" applyFont="1" applyFill="1" applyBorder="1" applyAlignment="1" applyProtection="1">
      <alignment horizontal="center" vertical="center"/>
    </xf>
    <xf numFmtId="0" fontId="10" fillId="5" borderId="68" xfId="0" applyFont="1" applyFill="1" applyBorder="1" applyAlignment="1" applyProtection="1">
      <alignment horizontal="left" vertical="center"/>
    </xf>
    <xf numFmtId="0" fontId="10" fillId="5" borderId="0" xfId="0" applyFont="1" applyFill="1" applyAlignment="1" applyProtection="1">
      <alignment horizontal="right" vertical="top"/>
    </xf>
    <xf numFmtId="0" fontId="10" fillId="5" borderId="0" xfId="0" applyFont="1" applyFill="1" applyBorder="1" applyAlignment="1" applyProtection="1">
      <alignment horizontal="left" vertical="center"/>
    </xf>
    <xf numFmtId="0" fontId="39" fillId="3" borderId="30" xfId="1" applyFont="1" applyFill="1" applyBorder="1" applyAlignment="1" applyProtection="1">
      <alignment vertical="center"/>
    </xf>
    <xf numFmtId="3" fontId="33" fillId="8" borderId="64" xfId="1" applyNumberFormat="1" applyFont="1" applyFill="1" applyBorder="1" applyAlignment="1" applyProtection="1">
      <alignment horizontal="center" vertical="center"/>
    </xf>
    <xf numFmtId="0" fontId="1" fillId="2" borderId="0" xfId="0" applyFont="1" applyFill="1" applyBorder="1"/>
    <xf numFmtId="0" fontId="0" fillId="2" borderId="0" xfId="0" applyFill="1" applyBorder="1"/>
    <xf numFmtId="0" fontId="32" fillId="3" borderId="30" xfId="1" applyFont="1" applyFill="1" applyBorder="1" applyAlignment="1" applyProtection="1">
      <alignment vertical="center"/>
    </xf>
    <xf numFmtId="0" fontId="0" fillId="2" borderId="68" xfId="0" applyFill="1" applyBorder="1"/>
    <xf numFmtId="0" fontId="0" fillId="2" borderId="69" xfId="0" applyFill="1" applyBorder="1"/>
    <xf numFmtId="0" fontId="0" fillId="2" borderId="72" xfId="0" applyFill="1" applyBorder="1"/>
    <xf numFmtId="0" fontId="0" fillId="2" borderId="73" xfId="0" applyFill="1" applyBorder="1"/>
    <xf numFmtId="3" fontId="22" fillId="8" borderId="27" xfId="1" applyNumberFormat="1" applyFont="1" applyFill="1" applyBorder="1" applyAlignment="1" applyProtection="1">
      <alignment horizontal="center" vertical="center"/>
      <protection locked="0"/>
    </xf>
    <xf numFmtId="0" fontId="27" fillId="3" borderId="65" xfId="1" applyFont="1" applyFill="1" applyBorder="1" applyAlignment="1" applyProtection="1">
      <alignment horizontal="left" vertical="center"/>
      <protection locked="0"/>
    </xf>
    <xf numFmtId="0" fontId="28" fillId="3" borderId="66" xfId="1" applyFont="1" applyFill="1" applyBorder="1" applyAlignment="1" applyProtection="1">
      <alignment horizontal="center" vertical="center"/>
      <protection locked="0"/>
    </xf>
    <xf numFmtId="0" fontId="36" fillId="3" borderId="65" xfId="1" applyFont="1" applyFill="1" applyBorder="1" applyAlignment="1" applyProtection="1">
      <alignment horizontal="left" vertical="center"/>
      <protection locked="0"/>
    </xf>
    <xf numFmtId="0" fontId="33" fillId="3" borderId="66" xfId="1" applyFont="1" applyFill="1" applyBorder="1" applyAlignment="1" applyProtection="1">
      <alignment horizontal="center" vertical="center"/>
      <protection locked="0"/>
    </xf>
    <xf numFmtId="0" fontId="11" fillId="11" borderId="0" xfId="0" applyFont="1" applyFill="1" applyBorder="1" applyAlignment="1" applyProtection="1"/>
    <xf numFmtId="0" fontId="11" fillId="12" borderId="0" xfId="0" applyFont="1" applyFill="1" applyBorder="1" applyAlignment="1" applyProtection="1"/>
    <xf numFmtId="0" fontId="25" fillId="3" borderId="49" xfId="1" applyFont="1" applyFill="1" applyBorder="1" applyAlignment="1" applyProtection="1">
      <alignment horizontal="center" vertical="center"/>
    </xf>
    <xf numFmtId="0" fontId="8" fillId="13" borderId="0" xfId="0" applyFont="1" applyFill="1" applyAlignment="1" applyProtection="1">
      <alignment horizontal="left"/>
    </xf>
    <xf numFmtId="0" fontId="9" fillId="13" borderId="0" xfId="0" applyFont="1" applyFill="1" applyAlignment="1" applyProtection="1"/>
    <xf numFmtId="0" fontId="1" fillId="13" borderId="0" xfId="0" applyFont="1" applyFill="1"/>
    <xf numFmtId="0" fontId="8" fillId="13" borderId="74" xfId="0" applyFont="1" applyFill="1" applyBorder="1" applyAlignment="1" applyProtection="1">
      <alignment horizontal="left"/>
    </xf>
    <xf numFmtId="0" fontId="9" fillId="13" borderId="75" xfId="0" applyFont="1" applyFill="1" applyBorder="1" applyAlignment="1" applyProtection="1"/>
    <xf numFmtId="0" fontId="1" fillId="13" borderId="75" xfId="0" applyFont="1" applyFill="1" applyBorder="1"/>
    <xf numFmtId="0" fontId="1" fillId="13" borderId="76" xfId="0" applyFont="1" applyFill="1" applyBorder="1"/>
    <xf numFmtId="0" fontId="22" fillId="10" borderId="78" xfId="1" applyFill="1" applyBorder="1"/>
    <xf numFmtId="0" fontId="43" fillId="10" borderId="79" xfId="1" applyFont="1" applyFill="1" applyBorder="1" applyAlignment="1" applyProtection="1">
      <alignment horizontal="center" vertical="center"/>
    </xf>
    <xf numFmtId="0" fontId="44" fillId="10" borderId="79" xfId="1" applyFont="1" applyFill="1" applyBorder="1" applyAlignment="1" applyProtection="1">
      <alignment horizontal="center" vertical="center"/>
    </xf>
    <xf numFmtId="0" fontId="41" fillId="10" borderId="79" xfId="1" applyFont="1" applyFill="1" applyBorder="1" applyAlignment="1" applyProtection="1">
      <alignment horizontal="center" vertical="center"/>
    </xf>
    <xf numFmtId="0" fontId="42" fillId="0" borderId="81" xfId="1" applyFont="1" applyFill="1" applyBorder="1" applyAlignment="1" applyProtection="1">
      <alignment horizontal="center" vertical="center"/>
    </xf>
    <xf numFmtId="166" fontId="50" fillId="0" borderId="81" xfId="1" applyNumberFormat="1" applyFont="1" applyFill="1" applyBorder="1" applyAlignment="1" applyProtection="1">
      <alignment horizontal="center" vertical="center"/>
    </xf>
    <xf numFmtId="0" fontId="22" fillId="10" borderId="82" xfId="1" applyFill="1" applyBorder="1"/>
    <xf numFmtId="0" fontId="52" fillId="14" borderId="77" xfId="1" applyFont="1" applyFill="1" applyBorder="1" applyAlignment="1" applyProtection="1">
      <alignment horizontal="left"/>
    </xf>
    <xf numFmtId="0" fontId="22" fillId="14" borderId="44" xfId="1" applyFont="1" applyFill="1" applyBorder="1" applyAlignment="1">
      <alignment horizontal="left"/>
    </xf>
    <xf numFmtId="0" fontId="22" fillId="14" borderId="83" xfId="1" applyFont="1" applyFill="1" applyBorder="1" applyAlignment="1">
      <alignment horizontal="left"/>
    </xf>
    <xf numFmtId="3" fontId="41" fillId="8" borderId="84" xfId="1" applyNumberFormat="1" applyFont="1" applyFill="1" applyBorder="1" applyAlignment="1" applyProtection="1">
      <alignment horizontal="center" vertical="center"/>
    </xf>
    <xf numFmtId="3" fontId="41" fillId="8" borderId="85" xfId="1" applyNumberFormat="1" applyFont="1" applyFill="1" applyBorder="1" applyAlignment="1" applyProtection="1">
      <alignment horizontal="center" vertical="center"/>
    </xf>
    <xf numFmtId="3" fontId="41" fillId="8" borderId="86" xfId="1" applyNumberFormat="1" applyFont="1" applyFill="1" applyBorder="1" applyAlignment="1" applyProtection="1">
      <alignment horizontal="center" vertical="center"/>
    </xf>
    <xf numFmtId="3" fontId="41" fillId="8" borderId="87" xfId="1" applyNumberFormat="1" applyFont="1" applyFill="1" applyBorder="1" applyAlignment="1" applyProtection="1">
      <alignment horizontal="center" vertical="center"/>
    </xf>
    <xf numFmtId="3" fontId="41" fillId="8" borderId="88" xfId="1" applyNumberFormat="1" applyFont="1" applyFill="1" applyBorder="1" applyAlignment="1" applyProtection="1">
      <alignment horizontal="center" vertical="center"/>
    </xf>
    <xf numFmtId="3" fontId="41" fillId="8" borderId="89" xfId="1" applyNumberFormat="1" applyFont="1" applyFill="1" applyBorder="1" applyAlignment="1" applyProtection="1">
      <alignment horizontal="center" vertical="center"/>
    </xf>
    <xf numFmtId="3" fontId="41" fillId="8" borderId="90" xfId="1" applyNumberFormat="1" applyFont="1" applyFill="1" applyBorder="1" applyAlignment="1" applyProtection="1">
      <alignment horizontal="center" vertical="center"/>
    </xf>
    <xf numFmtId="3" fontId="41" fillId="8" borderId="91" xfId="1" applyNumberFormat="1" applyFont="1" applyFill="1" applyBorder="1" applyAlignment="1" applyProtection="1">
      <alignment horizontal="center" vertical="center"/>
    </xf>
    <xf numFmtId="9" fontId="41" fillId="8" borderId="84" xfId="1" applyNumberFormat="1" applyFont="1" applyFill="1" applyBorder="1" applyAlignment="1" applyProtection="1">
      <alignment horizontal="center" vertical="center"/>
    </xf>
    <xf numFmtId="9" fontId="41" fillId="8" borderId="85" xfId="1" applyNumberFormat="1" applyFont="1" applyFill="1" applyBorder="1" applyAlignment="1" applyProtection="1">
      <alignment horizontal="center" vertical="center"/>
    </xf>
    <xf numFmtId="166" fontId="41" fillId="8" borderId="86" xfId="1" applyNumberFormat="1" applyFont="1" applyFill="1" applyBorder="1" applyAlignment="1" applyProtection="1">
      <alignment horizontal="center" vertical="center"/>
    </xf>
    <xf numFmtId="9" fontId="41" fillId="8" borderId="87" xfId="1" applyNumberFormat="1" applyFont="1" applyFill="1" applyBorder="1" applyAlignment="1" applyProtection="1">
      <alignment horizontal="center" vertical="center"/>
    </xf>
    <xf numFmtId="166" fontId="41" fillId="8" borderId="88" xfId="1" applyNumberFormat="1" applyFont="1" applyFill="1" applyBorder="1" applyAlignment="1" applyProtection="1">
      <alignment horizontal="center" vertical="center"/>
    </xf>
    <xf numFmtId="9" fontId="41" fillId="8" borderId="89" xfId="1" applyNumberFormat="1" applyFont="1" applyFill="1" applyBorder="1" applyAlignment="1" applyProtection="1">
      <alignment horizontal="center" vertical="center"/>
    </xf>
    <xf numFmtId="9" fontId="41" fillId="8" borderId="90" xfId="1" applyNumberFormat="1" applyFont="1" applyFill="1" applyBorder="1" applyAlignment="1" applyProtection="1">
      <alignment horizontal="center" vertical="center"/>
    </xf>
    <xf numFmtId="166" fontId="41" fillId="8" borderId="91" xfId="1" applyNumberFormat="1" applyFont="1" applyFill="1" applyBorder="1" applyAlignment="1" applyProtection="1">
      <alignment horizontal="center" vertical="center"/>
    </xf>
    <xf numFmtId="0" fontId="56" fillId="3" borderId="8" xfId="0" applyFont="1" applyFill="1" applyBorder="1" applyAlignment="1">
      <alignment horizontal="center" wrapText="1"/>
    </xf>
    <xf numFmtId="0" fontId="7" fillId="3" borderId="8" xfId="0" quotePrefix="1" applyFont="1" applyFill="1" applyBorder="1" applyAlignment="1">
      <alignment horizontal="center" wrapText="1"/>
    </xf>
    <xf numFmtId="0" fontId="7" fillId="3" borderId="9" xfId="0" applyFont="1" applyFill="1" applyBorder="1" applyAlignment="1">
      <alignment horizontal="center" wrapText="1"/>
    </xf>
    <xf numFmtId="0" fontId="57" fillId="3" borderId="9" xfId="0" applyFont="1" applyFill="1" applyBorder="1" applyAlignment="1">
      <alignment horizontal="center" wrapText="1"/>
    </xf>
    <xf numFmtId="1" fontId="21" fillId="0" borderId="0" xfId="0" applyNumberFormat="1" applyFont="1" applyFill="1" applyBorder="1" applyAlignment="1" applyProtection="1">
      <alignment horizontal="center" vertical="top"/>
    </xf>
    <xf numFmtId="1" fontId="5" fillId="0" borderId="1" xfId="0" applyNumberFormat="1" applyFont="1" applyFill="1" applyBorder="1" applyAlignment="1" applyProtection="1">
      <alignment horizontal="center" vertical="top"/>
      <protection locked="0"/>
    </xf>
    <xf numFmtId="1" fontId="5" fillId="0" borderId="16" xfId="0" applyNumberFormat="1" applyFont="1" applyFill="1" applyBorder="1" applyAlignment="1" applyProtection="1">
      <alignment horizontal="center" vertical="top"/>
      <protection locked="0"/>
    </xf>
    <xf numFmtId="1" fontId="5" fillId="0" borderId="2" xfId="0" applyNumberFormat="1" applyFont="1" applyFill="1" applyBorder="1" applyAlignment="1" applyProtection="1">
      <alignment horizontal="center" vertical="top"/>
      <protection locked="0"/>
    </xf>
    <xf numFmtId="49" fontId="3" fillId="0" borderId="14" xfId="0" applyNumberFormat="1" applyFont="1" applyBorder="1" applyAlignment="1" applyProtection="1">
      <alignment horizontal="left" vertical="top" wrapText="1"/>
      <protection locked="0"/>
    </xf>
    <xf numFmtId="0" fontId="0" fillId="3" borderId="93" xfId="0" applyFont="1" applyFill="1" applyBorder="1" applyAlignment="1">
      <alignment horizontal="center"/>
    </xf>
    <xf numFmtId="0" fontId="0" fillId="3" borderId="94" xfId="0" applyFont="1" applyFill="1" applyBorder="1" applyAlignment="1">
      <alignment horizontal="center"/>
    </xf>
    <xf numFmtId="165" fontId="7" fillId="3" borderId="3" xfId="0" quotePrefix="1" applyNumberFormat="1" applyFont="1" applyFill="1" applyBorder="1" applyAlignment="1" applyProtection="1">
      <alignment horizontal="left" vertical="top"/>
      <protection locked="0"/>
    </xf>
    <xf numFmtId="165" fontId="7" fillId="3" borderId="19" xfId="0" quotePrefix="1" applyNumberFormat="1" applyFont="1" applyFill="1" applyBorder="1" applyAlignment="1" applyProtection="1">
      <alignment horizontal="left" vertical="top"/>
      <protection locked="0"/>
    </xf>
    <xf numFmtId="164" fontId="7" fillId="4" borderId="18" xfId="0" quotePrefix="1" applyNumberFormat="1" applyFont="1" applyFill="1" applyBorder="1" applyAlignment="1">
      <alignment horizontal="center" vertical="top"/>
    </xf>
    <xf numFmtId="1" fontId="5" fillId="0" borderId="20" xfId="0" applyNumberFormat="1" applyFont="1" applyFill="1" applyBorder="1" applyAlignment="1" applyProtection="1">
      <alignment horizontal="center" vertical="top"/>
      <protection locked="0"/>
    </xf>
    <xf numFmtId="1" fontId="5" fillId="0" borderId="22" xfId="0" applyNumberFormat="1" applyFont="1" applyFill="1" applyBorder="1" applyAlignment="1" applyProtection="1">
      <alignment horizontal="center" vertical="top"/>
      <protection locked="0"/>
    </xf>
    <xf numFmtId="1" fontId="5" fillId="0" borderId="21" xfId="0" applyNumberFormat="1" applyFont="1" applyFill="1" applyBorder="1" applyAlignment="1" applyProtection="1">
      <alignment horizontal="center" vertical="top"/>
      <protection locked="0"/>
    </xf>
    <xf numFmtId="1" fontId="21" fillId="0" borderId="18" xfId="0" applyNumberFormat="1" applyFont="1" applyFill="1" applyBorder="1" applyAlignment="1" applyProtection="1">
      <alignment horizontal="center" vertical="top"/>
    </xf>
    <xf numFmtId="0" fontId="0" fillId="3" borderId="95" xfId="0" applyFont="1" applyFill="1" applyBorder="1" applyAlignment="1">
      <alignment horizontal="center"/>
    </xf>
    <xf numFmtId="49" fontId="3" fillId="0" borderId="17" xfId="0" applyNumberFormat="1" applyFont="1" applyBorder="1" applyAlignment="1" applyProtection="1">
      <alignment horizontal="left" vertical="top" wrapText="1"/>
      <protection locked="0"/>
    </xf>
    <xf numFmtId="0" fontId="56" fillId="7" borderId="8" xfId="0" applyFont="1" applyFill="1" applyBorder="1" applyAlignment="1">
      <alignment horizontal="center" wrapText="1"/>
    </xf>
    <xf numFmtId="0" fontId="46" fillId="10" borderId="0" xfId="1" applyFont="1" applyFill="1" applyBorder="1" applyAlignment="1" applyProtection="1">
      <alignment horizontal="left" vertical="center"/>
      <protection locked="0"/>
    </xf>
    <xf numFmtId="0" fontId="45" fillId="10" borderId="0" xfId="1" applyFont="1" applyFill="1" applyBorder="1" applyAlignment="1" applyProtection="1">
      <alignment horizontal="left" vertical="center"/>
    </xf>
    <xf numFmtId="1" fontId="21" fillId="0" borderId="13" xfId="0" applyNumberFormat="1" applyFont="1" applyFill="1" applyBorder="1" applyAlignment="1" applyProtection="1">
      <alignment horizontal="center" vertical="top"/>
    </xf>
    <xf numFmtId="49" fontId="3" fillId="0" borderId="92" xfId="0" applyNumberFormat="1" applyFont="1" applyBorder="1" applyAlignment="1" applyProtection="1">
      <alignment horizontal="left" vertical="top" wrapText="1"/>
      <protection locked="0"/>
    </xf>
    <xf numFmtId="1" fontId="5" fillId="0" borderId="13" xfId="0" applyNumberFormat="1" applyFont="1" applyFill="1" applyBorder="1" applyAlignment="1" applyProtection="1">
      <alignment horizontal="center" vertical="top"/>
    </xf>
    <xf numFmtId="0" fontId="0" fillId="3" borderId="13" xfId="0" quotePrefix="1" applyFont="1" applyFill="1" applyBorder="1" applyAlignment="1" applyProtection="1">
      <alignment horizontal="center"/>
    </xf>
    <xf numFmtId="0" fontId="61" fillId="6" borderId="0" xfId="0" applyFont="1" applyFill="1" applyAlignment="1">
      <alignment horizontal="left" vertical="center" wrapText="1"/>
    </xf>
    <xf numFmtId="0" fontId="64" fillId="3" borderId="0" xfId="0" applyFont="1" applyFill="1" applyAlignment="1">
      <alignment horizontal="left" vertical="center" wrapText="1"/>
    </xf>
    <xf numFmtId="0" fontId="56" fillId="3" borderId="8" xfId="0" applyFont="1" applyFill="1" applyBorder="1" applyAlignment="1" applyProtection="1">
      <alignment horizontal="center" wrapText="1"/>
      <protection locked="0"/>
    </xf>
    <xf numFmtId="0" fontId="56" fillId="7" borderId="8" xfId="0" applyFont="1" applyFill="1" applyBorder="1" applyAlignment="1" applyProtection="1">
      <alignment horizontal="center" wrapText="1"/>
      <protection locked="0"/>
    </xf>
    <xf numFmtId="0" fontId="7" fillId="3" borderId="8" xfId="0" quotePrefix="1" applyFont="1" applyFill="1" applyBorder="1" applyAlignment="1" applyProtection="1">
      <alignment horizontal="center" wrapText="1"/>
      <protection locked="0"/>
    </xf>
    <xf numFmtId="0" fontId="7" fillId="3" borderId="9" xfId="0" applyFont="1" applyFill="1" applyBorder="1" applyAlignment="1" applyProtection="1">
      <alignment horizontal="center" wrapText="1"/>
      <protection locked="0"/>
    </xf>
    <xf numFmtId="0" fontId="57" fillId="3" borderId="9" xfId="0" applyFont="1" applyFill="1" applyBorder="1" applyAlignment="1" applyProtection="1">
      <alignment horizontal="center" wrapText="1"/>
    </xf>
    <xf numFmtId="0" fontId="7" fillId="3" borderId="9" xfId="0" applyFont="1" applyFill="1" applyBorder="1" applyAlignment="1" applyProtection="1">
      <alignment horizontal="center" wrapText="1"/>
    </xf>
    <xf numFmtId="165" fontId="4" fillId="3" borderId="15" xfId="0" quotePrefix="1" applyNumberFormat="1" applyFont="1" applyFill="1" applyBorder="1" applyAlignment="1" applyProtection="1">
      <alignment horizontal="left" vertical="top"/>
    </xf>
    <xf numFmtId="164" fontId="7" fillId="4" borderId="13" xfId="0" quotePrefix="1" applyNumberFormat="1" applyFont="1" applyFill="1" applyBorder="1" applyAlignment="1" applyProtection="1">
      <alignment horizontal="center" vertical="top"/>
    </xf>
    <xf numFmtId="0" fontId="66" fillId="3" borderId="0" xfId="2" applyFont="1" applyFill="1" applyAlignment="1">
      <alignment horizontal="right" vertical="center"/>
    </xf>
    <xf numFmtId="0" fontId="64" fillId="3" borderId="0" xfId="0" applyFont="1" applyFill="1" applyAlignment="1">
      <alignment horizontal="left" vertical="center" wrapText="1"/>
    </xf>
    <xf numFmtId="0" fontId="64" fillId="3" borderId="0" xfId="0" applyFont="1" applyFill="1" applyAlignment="1">
      <alignment vertical="center" wrapText="1"/>
    </xf>
    <xf numFmtId="3" fontId="34" fillId="8" borderId="68" xfId="1" applyNumberFormat="1" applyFont="1" applyFill="1" applyBorder="1" applyAlignment="1" applyProtection="1">
      <alignment horizontal="center" vertical="center"/>
    </xf>
    <xf numFmtId="0" fontId="22" fillId="0" borderId="69" xfId="1" applyBorder="1" applyAlignment="1"/>
    <xf numFmtId="0" fontId="37" fillId="3" borderId="65" xfId="1" applyFont="1" applyFill="1" applyBorder="1" applyAlignment="1" applyProtection="1">
      <alignment horizontal="center" vertical="center"/>
      <protection locked="0"/>
    </xf>
    <xf numFmtId="0" fontId="38" fillId="0" borderId="67" xfId="1" applyFont="1" applyBorder="1" applyAlignment="1" applyProtection="1">
      <alignment horizontal="center" vertical="center"/>
      <protection locked="0"/>
    </xf>
    <xf numFmtId="3" fontId="25" fillId="8" borderId="70" xfId="1" applyNumberFormat="1" applyFont="1" applyFill="1" applyBorder="1" applyAlignment="1" applyProtection="1">
      <alignment horizontal="center" vertical="center"/>
    </xf>
    <xf numFmtId="0" fontId="25" fillId="0" borderId="71" xfId="1" applyFont="1" applyBorder="1" applyAlignment="1"/>
    <xf numFmtId="3" fontId="25" fillId="8" borderId="68" xfId="1" applyNumberFormat="1" applyFont="1" applyFill="1" applyBorder="1" applyAlignment="1" applyProtection="1">
      <alignment horizontal="center" vertical="center"/>
    </xf>
    <xf numFmtId="0" fontId="25" fillId="0" borderId="69" xfId="1" applyFont="1" applyBorder="1" applyAlignment="1"/>
    <xf numFmtId="0" fontId="29" fillId="3" borderId="65" xfId="1" applyFont="1" applyFill="1" applyBorder="1" applyAlignment="1" applyProtection="1">
      <alignment horizontal="center" vertical="center"/>
      <protection locked="0"/>
    </xf>
    <xf numFmtId="0" fontId="23" fillId="0" borderId="67" xfId="1" applyFont="1" applyBorder="1" applyAlignment="1" applyProtection="1">
      <alignment horizontal="center" vertical="center"/>
      <protection locked="0"/>
    </xf>
    <xf numFmtId="3" fontId="31" fillId="8" borderId="68" xfId="1" applyNumberFormat="1" applyFont="1" applyFill="1" applyBorder="1" applyAlignment="1" applyProtection="1">
      <alignment horizontal="center" vertical="center"/>
    </xf>
    <xf numFmtId="49" fontId="14" fillId="0" borderId="65" xfId="0" applyNumberFormat="1" applyFont="1" applyFill="1" applyBorder="1" applyAlignment="1" applyProtection="1">
      <alignment horizontal="left" vertical="center"/>
      <protection locked="0"/>
    </xf>
    <xf numFmtId="0" fontId="0" fillId="0" borderId="66" xfId="0" applyBorder="1" applyAlignment="1" applyProtection="1">
      <protection locked="0"/>
    </xf>
    <xf numFmtId="0" fontId="0" fillId="0" borderId="67" xfId="0" applyBorder="1" applyAlignment="1" applyProtection="1">
      <protection locked="0"/>
    </xf>
    <xf numFmtId="3" fontId="25" fillId="8" borderId="69" xfId="1" applyNumberFormat="1" applyFont="1" applyFill="1" applyBorder="1" applyAlignment="1" applyProtection="1">
      <alignment horizontal="center" vertical="center"/>
    </xf>
    <xf numFmtId="3" fontId="33" fillId="8" borderId="68" xfId="1" applyNumberFormat="1" applyFont="1" applyFill="1" applyBorder="1" applyAlignment="1" applyProtection="1">
      <alignment horizontal="center" vertical="center"/>
    </xf>
    <xf numFmtId="3" fontId="33" fillId="8" borderId="69" xfId="1" applyNumberFormat="1" applyFont="1" applyFill="1" applyBorder="1" applyAlignment="1" applyProtection="1">
      <alignment horizontal="center" vertical="center"/>
    </xf>
    <xf numFmtId="3" fontId="25" fillId="8" borderId="71" xfId="1" applyNumberFormat="1" applyFont="1" applyFill="1" applyBorder="1" applyAlignment="1" applyProtection="1">
      <alignment horizontal="center" vertical="center"/>
    </xf>
    <xf numFmtId="0" fontId="24" fillId="0" borderId="39" xfId="1" applyFont="1" applyFill="1" applyBorder="1" applyAlignment="1" applyProtection="1">
      <alignment horizontal="left"/>
    </xf>
    <xf numFmtId="0" fontId="25" fillId="0" borderId="40" xfId="1" applyFont="1" applyFill="1" applyBorder="1" applyAlignment="1" applyProtection="1">
      <alignment horizontal="left"/>
    </xf>
    <xf numFmtId="0" fontId="25" fillId="0" borderId="41" xfId="1" applyFont="1" applyFill="1" applyBorder="1" applyAlignment="1" applyProtection="1">
      <alignment horizontal="left"/>
    </xf>
    <xf numFmtId="165" fontId="25" fillId="0" borderId="39" xfId="1" applyNumberFormat="1" applyFont="1" applyFill="1" applyBorder="1" applyAlignment="1" applyProtection="1">
      <alignment horizontal="left"/>
    </xf>
    <xf numFmtId="165" fontId="25" fillId="0" borderId="40" xfId="1" applyNumberFormat="1" applyFont="1" applyFill="1" applyBorder="1" applyAlignment="1" applyProtection="1">
      <alignment horizontal="left"/>
    </xf>
    <xf numFmtId="165" fontId="25" fillId="0" borderId="41" xfId="1" applyNumberFormat="1" applyFont="1" applyFill="1" applyBorder="1" applyAlignment="1" applyProtection="1">
      <alignment horizontal="left"/>
    </xf>
    <xf numFmtId="9" fontId="39" fillId="4" borderId="62" xfId="1" applyNumberFormat="1" applyFont="1" applyFill="1" applyBorder="1" applyAlignment="1" applyProtection="1">
      <alignment horizontal="right" vertical="center"/>
    </xf>
    <xf numFmtId="166" fontId="40" fillId="0" borderId="42" xfId="1" applyNumberFormat="1" applyFont="1" applyFill="1" applyBorder="1" applyAlignment="1" applyProtection="1">
      <alignment horizontal="center" vertical="center"/>
    </xf>
    <xf numFmtId="0" fontId="25" fillId="0" borderId="63" xfId="1" applyFont="1" applyBorder="1" applyAlignment="1"/>
    <xf numFmtId="3" fontId="25" fillId="8" borderId="31" xfId="1" applyNumberFormat="1" applyFont="1" applyFill="1" applyBorder="1" applyAlignment="1" applyProtection="1">
      <alignment horizontal="center" vertical="center"/>
    </xf>
    <xf numFmtId="0" fontId="25" fillId="0" borderId="55" xfId="1" applyFont="1" applyBorder="1" applyAlignment="1">
      <alignment horizontal="center" vertical="center"/>
    </xf>
    <xf numFmtId="0" fontId="31" fillId="9" borderId="46" xfId="1" applyFont="1" applyFill="1" applyBorder="1" applyAlignment="1" applyProtection="1">
      <alignment horizontal="left"/>
    </xf>
    <xf numFmtId="0" fontId="22" fillId="0" borderId="47" xfId="1" applyBorder="1" applyAlignment="1">
      <alignment horizontal="left"/>
    </xf>
    <xf numFmtId="0" fontId="22" fillId="0" borderId="48" xfId="1" applyBorder="1" applyAlignment="1">
      <alignment horizontal="left"/>
    </xf>
    <xf numFmtId="0" fontId="34" fillId="3" borderId="23" xfId="1" applyFont="1" applyFill="1" applyBorder="1" applyAlignment="1" applyProtection="1">
      <alignment horizontal="center" vertical="center"/>
    </xf>
    <xf numFmtId="0" fontId="22" fillId="0" borderId="50" xfId="1" applyFont="1" applyBorder="1" applyAlignment="1"/>
    <xf numFmtId="166" fontId="25" fillId="8" borderId="33" xfId="1" applyNumberFormat="1" applyFont="1" applyFill="1" applyBorder="1" applyAlignment="1" applyProtection="1">
      <alignment horizontal="center" vertical="center"/>
    </xf>
    <xf numFmtId="0" fontId="25" fillId="0" borderId="57" xfId="1" applyFont="1" applyBorder="1" applyAlignment="1"/>
    <xf numFmtId="0" fontId="52" fillId="14" borderId="43" xfId="1" applyFont="1" applyFill="1" applyBorder="1" applyAlignment="1" applyProtection="1">
      <alignment horizontal="left"/>
    </xf>
    <xf numFmtId="0" fontId="22" fillId="14" borderId="44" xfId="1" applyFont="1" applyFill="1" applyBorder="1" applyAlignment="1">
      <alignment horizontal="left"/>
    </xf>
    <xf numFmtId="0" fontId="22" fillId="14" borderId="45" xfId="1" applyFont="1" applyFill="1" applyBorder="1" applyAlignment="1">
      <alignment horizontal="left"/>
    </xf>
    <xf numFmtId="0" fontId="25" fillId="9" borderId="46" xfId="1" applyFont="1" applyFill="1" applyBorder="1" applyAlignment="1" applyProtection="1">
      <alignment horizontal="left"/>
    </xf>
    <xf numFmtId="0" fontId="25" fillId="0" borderId="47" xfId="1" applyFont="1" applyBorder="1" applyAlignment="1">
      <alignment horizontal="left"/>
    </xf>
    <xf numFmtId="0" fontId="25" fillId="0" borderId="48" xfId="1" applyFont="1" applyBorder="1" applyAlignment="1">
      <alignment horizontal="left"/>
    </xf>
    <xf numFmtId="0" fontId="37" fillId="3" borderId="23" xfId="1" applyFont="1" applyFill="1" applyBorder="1" applyAlignment="1" applyProtection="1">
      <alignment horizontal="center" vertical="center"/>
    </xf>
    <xf numFmtId="0" fontId="38" fillId="0" borderId="50" xfId="1" applyFont="1" applyBorder="1" applyAlignment="1">
      <alignment horizontal="center" vertical="center"/>
    </xf>
    <xf numFmtId="3" fontId="25" fillId="8" borderId="52" xfId="1" applyNumberFormat="1" applyFont="1" applyFill="1" applyBorder="1" applyAlignment="1" applyProtection="1">
      <alignment horizontal="center" vertical="center"/>
    </xf>
    <xf numFmtId="0" fontId="25" fillId="0" borderId="53" xfId="1" applyFont="1" applyBorder="1" applyAlignment="1">
      <alignment horizontal="center" vertical="center"/>
    </xf>
    <xf numFmtId="0" fontId="33" fillId="3" borderId="23" xfId="1" applyFont="1" applyFill="1" applyBorder="1" applyAlignment="1" applyProtection="1">
      <alignment horizontal="center" vertical="center"/>
    </xf>
    <xf numFmtId="0" fontId="25" fillId="0" borderId="50" xfId="1" applyFont="1" applyBorder="1" applyAlignment="1"/>
    <xf numFmtId="9" fontId="39" fillId="4" borderId="61" xfId="1" applyNumberFormat="1" applyFont="1" applyFill="1" applyBorder="1" applyAlignment="1" applyProtection="1">
      <alignment horizontal="right" vertical="center"/>
    </xf>
    <xf numFmtId="3" fontId="25" fillId="8" borderId="55" xfId="1" applyNumberFormat="1" applyFont="1" applyFill="1" applyBorder="1" applyAlignment="1" applyProtection="1">
      <alignment horizontal="center" vertical="center"/>
    </xf>
    <xf numFmtId="0" fontId="25" fillId="9" borderId="47" xfId="1" applyFont="1" applyFill="1" applyBorder="1" applyAlignment="1" applyProtection="1">
      <alignment horizontal="left"/>
    </xf>
    <xf numFmtId="0" fontId="25" fillId="9" borderId="48" xfId="1" applyFont="1" applyFill="1" applyBorder="1" applyAlignment="1" applyProtection="1">
      <alignment horizontal="left"/>
    </xf>
    <xf numFmtId="0" fontId="37" fillId="3" borderId="50" xfId="1" applyFont="1" applyFill="1" applyBorder="1" applyAlignment="1" applyProtection="1">
      <alignment horizontal="center" vertical="center"/>
    </xf>
    <xf numFmtId="3" fontId="25" fillId="8" borderId="53" xfId="1" applyNumberFormat="1" applyFont="1" applyFill="1" applyBorder="1" applyAlignment="1" applyProtection="1">
      <alignment horizontal="center" vertical="center"/>
    </xf>
    <xf numFmtId="0" fontId="41" fillId="9" borderId="79" xfId="1" applyFont="1" applyFill="1" applyBorder="1" applyAlignment="1" applyProtection="1">
      <alignment horizontal="left"/>
    </xf>
    <xf numFmtId="0" fontId="41" fillId="0" borderId="0" xfId="1" applyFont="1" applyBorder="1" applyAlignment="1">
      <alignment horizontal="left"/>
    </xf>
    <xf numFmtId="0" fontId="22" fillId="0" borderId="78" xfId="1" applyBorder="1" applyAlignment="1">
      <alignment horizontal="left"/>
    </xf>
    <xf numFmtId="9" fontId="47" fillId="10" borderId="80" xfId="1" applyNumberFormat="1" applyFont="1" applyFill="1" applyBorder="1" applyAlignment="1" applyProtection="1">
      <alignment horizontal="right" vertical="center"/>
    </xf>
    <xf numFmtId="0" fontId="41" fillId="10" borderId="81" xfId="1" applyFont="1" applyFill="1" applyBorder="1" applyAlignment="1">
      <alignment vertical="center"/>
    </xf>
    <xf numFmtId="9" fontId="47" fillId="10" borderId="81" xfId="1" applyNumberFormat="1" applyFont="1" applyFill="1" applyBorder="1" applyAlignment="1" applyProtection="1">
      <alignment horizontal="right" vertical="center"/>
    </xf>
    <xf numFmtId="0" fontId="41" fillId="10" borderId="81" xfId="1" applyFont="1" applyFill="1" applyBorder="1" applyAlignment="1">
      <alignment horizontal="right" vertical="center"/>
    </xf>
    <xf numFmtId="9" fontId="48" fillId="10" borderId="81" xfId="1" applyNumberFormat="1" applyFont="1" applyFill="1" applyBorder="1" applyAlignment="1" applyProtection="1">
      <alignment horizontal="center" vertical="center"/>
    </xf>
    <xf numFmtId="0" fontId="49" fillId="10" borderId="81" xfId="1" applyFont="1" applyFill="1" applyBorder="1" applyAlignment="1">
      <alignment horizontal="center"/>
    </xf>
    <xf numFmtId="0" fontId="41" fillId="10" borderId="81" xfId="1" applyFont="1" applyFill="1" applyBorder="1" applyAlignment="1"/>
    <xf numFmtId="0" fontId="53" fillId="4" borderId="0" xfId="0" applyFont="1" applyFill="1" applyAlignment="1">
      <alignment horizontal="left" vertical="center" wrapText="1"/>
    </xf>
    <xf numFmtId="0" fontId="53" fillId="4" borderId="0" xfId="0" applyFont="1" applyFill="1" applyAlignment="1">
      <alignment wrapText="1"/>
    </xf>
    <xf numFmtId="0" fontId="53" fillId="3" borderId="0" xfId="0" applyFont="1" applyFill="1" applyAlignment="1">
      <alignment horizontal="left" vertical="center" wrapText="1"/>
    </xf>
    <xf numFmtId="0" fontId="53" fillId="3" borderId="0" xfId="0" applyFont="1" applyFill="1" applyAlignment="1">
      <alignment wrapText="1"/>
    </xf>
    <xf numFmtId="165" fontId="17" fillId="0" borderId="65" xfId="0" applyNumberFormat="1" applyFont="1" applyFill="1" applyBorder="1" applyAlignment="1" applyProtection="1">
      <alignment horizontal="left" vertical="center"/>
      <protection locked="0"/>
    </xf>
    <xf numFmtId="0" fontId="0" fillId="0" borderId="66" xfId="0" applyBorder="1" applyAlignment="1" applyProtection="1">
      <alignment horizontal="left" vertical="center"/>
      <protection locked="0"/>
    </xf>
    <xf numFmtId="0" fontId="0" fillId="0" borderId="67" xfId="0" applyBorder="1" applyAlignment="1" applyProtection="1">
      <alignment horizontal="left" vertical="center"/>
      <protection locked="0"/>
    </xf>
    <xf numFmtId="0" fontId="15" fillId="0" borderId="10" xfId="0" applyFont="1" applyFill="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16" fillId="0" borderId="12" xfId="0" applyFont="1" applyBorder="1" applyAlignment="1" applyProtection="1">
      <alignment horizontal="left" vertical="center"/>
      <protection locked="0"/>
    </xf>
    <xf numFmtId="49" fontId="12" fillId="0" borderId="65" xfId="0" applyNumberFormat="1" applyFont="1" applyFill="1" applyBorder="1" applyAlignment="1" applyProtection="1">
      <alignment horizontal="left" vertical="top" wrapText="1"/>
      <protection locked="0"/>
    </xf>
    <xf numFmtId="49" fontId="12" fillId="0" borderId="66" xfId="0" applyNumberFormat="1" applyFont="1" applyFill="1" applyBorder="1" applyAlignment="1" applyProtection="1">
      <alignment horizontal="left" vertical="top" wrapText="1"/>
      <protection locked="0"/>
    </xf>
    <xf numFmtId="49" fontId="12" fillId="0" borderId="67" xfId="0" applyNumberFormat="1" applyFont="1" applyFill="1" applyBorder="1" applyAlignment="1" applyProtection="1">
      <alignment horizontal="left" vertical="top" wrapText="1"/>
      <protection locked="0"/>
    </xf>
    <xf numFmtId="49" fontId="12" fillId="0" borderId="10" xfId="0" applyNumberFormat="1" applyFont="1" applyFill="1" applyBorder="1" applyAlignment="1" applyProtection="1">
      <alignment horizontal="left" vertical="center"/>
    </xf>
    <xf numFmtId="49" fontId="6" fillId="0" borderId="11" xfId="0" applyNumberFormat="1" applyFont="1" applyBorder="1" applyAlignment="1">
      <alignment horizontal="left" vertical="center"/>
    </xf>
    <xf numFmtId="49" fontId="6" fillId="0" borderId="12" xfId="0" applyNumberFormat="1" applyFont="1" applyBorder="1" applyAlignment="1">
      <alignment horizontal="left" vertical="center"/>
    </xf>
    <xf numFmtId="0" fontId="15" fillId="0" borderId="10" xfId="0" applyFont="1" applyFill="1" applyBorder="1" applyAlignment="1" applyProtection="1">
      <alignment horizontal="left" vertical="center"/>
    </xf>
    <xf numFmtId="0" fontId="16" fillId="0" borderId="11" xfId="0" applyFont="1" applyBorder="1" applyAlignment="1" applyProtection="1">
      <alignment horizontal="left" vertical="center"/>
    </xf>
    <xf numFmtId="0" fontId="16" fillId="0" borderId="12" xfId="0" applyFont="1" applyBorder="1" applyAlignment="1" applyProtection="1">
      <alignment horizontal="left" vertical="center"/>
    </xf>
    <xf numFmtId="165" fontId="17" fillId="0" borderId="10" xfId="0" applyNumberFormat="1" applyFont="1" applyFill="1" applyBorder="1" applyAlignment="1" applyProtection="1">
      <alignment horizontal="left" vertical="center"/>
      <protection locked="0"/>
    </xf>
    <xf numFmtId="165" fontId="18" fillId="0" borderId="11" xfId="0" applyNumberFormat="1" applyFont="1" applyBorder="1" applyAlignment="1" applyProtection="1">
      <alignment horizontal="left" vertical="center"/>
      <protection locked="0"/>
    </xf>
    <xf numFmtId="165" fontId="18" fillId="0" borderId="12" xfId="0" applyNumberFormat="1" applyFont="1" applyBorder="1" applyAlignment="1" applyProtection="1">
      <alignment horizontal="left" vertical="center"/>
      <protection locked="0"/>
    </xf>
    <xf numFmtId="49" fontId="12" fillId="0" borderId="10" xfId="0" applyNumberFormat="1" applyFont="1" applyFill="1" applyBorder="1" applyAlignment="1" applyProtection="1">
      <alignment horizontal="left" vertical="top" wrapText="1"/>
      <protection locked="0"/>
    </xf>
    <xf numFmtId="49" fontId="6" fillId="0" borderId="11" xfId="0" applyNumberFormat="1" applyFont="1" applyBorder="1" applyAlignment="1" applyProtection="1">
      <alignment horizontal="left" vertical="top" wrapText="1"/>
      <protection locked="0"/>
    </xf>
    <xf numFmtId="49" fontId="6" fillId="0" borderId="12" xfId="0" applyNumberFormat="1" applyFont="1" applyBorder="1" applyAlignment="1" applyProtection="1">
      <alignment horizontal="left" vertical="top" wrapText="1"/>
      <protection locked="0"/>
    </xf>
    <xf numFmtId="0" fontId="19" fillId="0" borderId="10" xfId="0" applyFont="1" applyFill="1" applyBorder="1" applyAlignment="1" applyProtection="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58" fillId="6" borderId="0" xfId="0" applyFont="1" applyFill="1" applyAlignment="1">
      <alignment horizontal="left" vertical="center" wrapText="1"/>
    </xf>
    <xf numFmtId="0" fontId="2" fillId="3" borderId="4" xfId="0" applyFont="1" applyFill="1" applyBorder="1" applyAlignment="1">
      <alignment horizontal="center"/>
    </xf>
    <xf numFmtId="0" fontId="2" fillId="3" borderId="5" xfId="0" applyFont="1"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49" fontId="14" fillId="0" borderId="10" xfId="0" applyNumberFormat="1" applyFont="1" applyFill="1" applyBorder="1" applyAlignment="1" applyProtection="1">
      <alignment horizontal="left" vertical="top"/>
      <protection locked="0"/>
    </xf>
    <xf numFmtId="0" fontId="0" fillId="0" borderId="11" xfId="0" applyBorder="1" applyAlignment="1" applyProtection="1">
      <protection locked="0"/>
    </xf>
    <xf numFmtId="0" fontId="0" fillId="0" borderId="12" xfId="0" applyBorder="1" applyAlignment="1" applyProtection="1">
      <protection locked="0"/>
    </xf>
    <xf numFmtId="0" fontId="3" fillId="6" borderId="0" xfId="0" applyFont="1" applyFill="1" applyAlignment="1">
      <alignment horizontal="left" vertical="center" wrapText="1"/>
    </xf>
    <xf numFmtId="0" fontId="63" fillId="6" borderId="0" xfId="2" applyFont="1" applyFill="1" applyAlignment="1" applyProtection="1">
      <alignment horizontal="right" vertical="center" wrapText="1"/>
      <protection locked="0"/>
    </xf>
    <xf numFmtId="0" fontId="63" fillId="0" borderId="0" xfId="2" applyFont="1" applyAlignment="1" applyProtection="1">
      <alignment horizontal="right" vertical="center" wrapText="1"/>
      <protection locked="0"/>
    </xf>
  </cellXfs>
  <cellStyles count="3">
    <cellStyle name="Hyperlink" xfId="2" builtinId="8"/>
    <cellStyle name="Normal" xfId="0" builtinId="0"/>
    <cellStyle name="Normal 2" xfId="1"/>
  </cellStyles>
  <dxfs count="0"/>
  <tableStyles count="0" defaultTableStyle="TableStyleMedium2" defaultPivotStyle="PivotStyleLight16"/>
  <colors>
    <mruColors>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tboard@gov.bc.ca?subject=FEEDBACK%20|%20SSB%20Limo%20Data%20Spreadsheet%201%20|%20Monthly%20Trips%20&amp;%20Booking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tboard@bc.ca?subject=FEEDBACK%20|%20SSB%20Limo%20Data%20Spreadsheet%202%20|%20Daily%20Trips%20&amp;%20Book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2"/>
  <sheetViews>
    <sheetView tabSelected="1" defaultGridColor="0" view="pageLayout" colorId="12" zoomScaleNormal="150" workbookViewId="0">
      <selection activeCell="C12" sqref="C12:G12"/>
    </sheetView>
  </sheetViews>
  <sheetFormatPr defaultColWidth="7.109375" defaultRowHeight="10.199999999999999" x14ac:dyDescent="0.2"/>
  <cols>
    <col min="1" max="1" width="16" style="74" customWidth="1"/>
    <col min="2" max="13" width="8.33203125" style="74" customWidth="1"/>
    <col min="14" max="14" width="6.88671875" style="75" customWidth="1"/>
    <col min="15" max="15" width="2.109375" style="23" customWidth="1"/>
    <col min="16" max="16384" width="7.109375" style="23"/>
  </cols>
  <sheetData>
    <row r="1" spans="1:15" ht="15" customHeight="1" x14ac:dyDescent="0.3">
      <c r="A1" s="7" t="s">
        <v>47</v>
      </c>
      <c r="B1" s="8"/>
      <c r="C1" s="8"/>
      <c r="D1" s="8"/>
      <c r="E1" s="8"/>
      <c r="F1" s="8"/>
      <c r="G1" s="8"/>
      <c r="H1" s="14"/>
      <c r="I1" s="14"/>
      <c r="J1" s="14"/>
      <c r="K1" s="14"/>
      <c r="L1" s="14"/>
      <c r="M1" s="14"/>
      <c r="N1" s="14"/>
      <c r="O1" s="14"/>
    </row>
    <row r="2" spans="1:15" ht="3.6" customHeight="1" thickBot="1" x14ac:dyDescent="0.35">
      <c r="A2" s="9"/>
      <c r="B2" s="9"/>
      <c r="C2" s="9"/>
      <c r="D2" s="9"/>
      <c r="E2" s="9"/>
      <c r="F2" s="9"/>
      <c r="G2" s="9"/>
      <c r="H2" s="9"/>
      <c r="I2" s="18"/>
      <c r="J2" s="19"/>
      <c r="K2" s="19"/>
      <c r="L2" s="19"/>
      <c r="M2" s="19"/>
      <c r="N2" s="19"/>
      <c r="O2" s="19"/>
    </row>
    <row r="3" spans="1:15" ht="16.2" customHeight="1" thickBot="1" x14ac:dyDescent="0.35">
      <c r="A3" s="18" t="s">
        <v>44</v>
      </c>
      <c r="B3" s="243" t="s">
        <v>12</v>
      </c>
      <c r="C3" s="244"/>
      <c r="D3" s="244"/>
      <c r="E3" s="244"/>
      <c r="F3" s="244"/>
      <c r="G3" s="245"/>
      <c r="H3" s="11"/>
      <c r="I3" s="17"/>
      <c r="J3" s="18" t="s">
        <v>42</v>
      </c>
      <c r="K3" s="240">
        <v>42482</v>
      </c>
      <c r="L3" s="241"/>
      <c r="M3" s="241"/>
      <c r="N3" s="242"/>
      <c r="O3" s="12"/>
    </row>
    <row r="4" spans="1:15" ht="2.4" customHeight="1" x14ac:dyDescent="0.3">
      <c r="A4" s="10"/>
      <c r="B4" s="12"/>
      <c r="C4" s="12"/>
      <c r="D4" s="12"/>
      <c r="E4" s="12"/>
      <c r="F4" s="12"/>
      <c r="G4" s="12"/>
      <c r="H4" s="12"/>
      <c r="I4" s="12"/>
      <c r="J4" s="12"/>
      <c r="K4" s="12"/>
      <c r="L4" s="12"/>
      <c r="M4" s="12"/>
      <c r="N4" s="12"/>
      <c r="O4" s="12"/>
    </row>
    <row r="5" spans="1:15" ht="3.6" customHeight="1" x14ac:dyDescent="0.3">
      <c r="A5" s="14"/>
      <c r="B5" s="14"/>
      <c r="C5" s="14"/>
      <c r="D5" s="14"/>
      <c r="E5" s="14"/>
      <c r="F5" s="4"/>
      <c r="G5" s="4"/>
      <c r="H5" s="4"/>
      <c r="I5" s="4"/>
      <c r="J5" s="4"/>
      <c r="K5" s="4"/>
      <c r="L5" s="4"/>
      <c r="M5" s="4"/>
      <c r="N5" s="4"/>
      <c r="O5" s="4"/>
    </row>
    <row r="6" spans="1:15" ht="13.8" customHeight="1" x14ac:dyDescent="0.3">
      <c r="A6" s="238" t="s">
        <v>56</v>
      </c>
      <c r="B6" s="238"/>
      <c r="C6" s="238"/>
      <c r="D6" s="238"/>
      <c r="E6" s="238"/>
      <c r="F6" s="238"/>
      <c r="G6" s="238"/>
      <c r="H6" s="239"/>
      <c r="I6" s="239"/>
      <c r="J6" s="239"/>
      <c r="K6" s="239"/>
      <c r="L6" s="239"/>
      <c r="M6" s="239"/>
      <c r="N6" s="239"/>
      <c r="O6" s="96"/>
    </row>
    <row r="7" spans="1:15" ht="13.8" customHeight="1" x14ac:dyDescent="0.3">
      <c r="A7" s="236" t="s">
        <v>57</v>
      </c>
      <c r="B7" s="236"/>
      <c r="C7" s="236"/>
      <c r="D7" s="236"/>
      <c r="E7" s="236"/>
      <c r="F7" s="236"/>
      <c r="G7" s="236"/>
      <c r="H7" s="237"/>
      <c r="I7" s="237"/>
      <c r="J7" s="237"/>
      <c r="K7" s="237"/>
      <c r="L7" s="237"/>
      <c r="M7" s="237"/>
      <c r="N7" s="237"/>
      <c r="O7" s="97"/>
    </row>
    <row r="8" spans="1:15" ht="49.8" customHeight="1" x14ac:dyDescent="0.3">
      <c r="A8" s="238" t="s">
        <v>67</v>
      </c>
      <c r="B8" s="238"/>
      <c r="C8" s="238"/>
      <c r="D8" s="238"/>
      <c r="E8" s="238"/>
      <c r="F8" s="238"/>
      <c r="G8" s="238"/>
      <c r="H8" s="239"/>
      <c r="I8" s="239"/>
      <c r="J8" s="239"/>
      <c r="K8" s="239"/>
      <c r="L8" s="239"/>
      <c r="M8" s="239"/>
      <c r="N8" s="239"/>
      <c r="O8" s="96"/>
    </row>
    <row r="9" spans="1:15" ht="12" customHeight="1" x14ac:dyDescent="0.3">
      <c r="A9" s="160" t="s">
        <v>64</v>
      </c>
      <c r="B9" s="169" t="s">
        <v>62</v>
      </c>
      <c r="C9" s="169"/>
      <c r="D9" s="169"/>
      <c r="E9" s="169"/>
      <c r="F9" s="169"/>
      <c r="G9" s="169"/>
      <c r="H9" s="169"/>
      <c r="I9" s="170" t="s">
        <v>61</v>
      </c>
      <c r="J9" s="171"/>
      <c r="K9" s="171"/>
      <c r="L9" s="171"/>
      <c r="M9" s="171"/>
      <c r="N9" s="171"/>
      <c r="O9" s="96"/>
    </row>
    <row r="10" spans="1:15" ht="3.6" customHeight="1" x14ac:dyDescent="0.3">
      <c r="A10" s="14"/>
      <c r="B10" s="14"/>
      <c r="C10" s="14"/>
      <c r="D10" s="14"/>
      <c r="E10" s="14"/>
      <c r="F10" s="4"/>
      <c r="G10" s="4"/>
      <c r="H10" s="4"/>
      <c r="I10" s="4"/>
      <c r="J10" s="4"/>
      <c r="K10" s="4"/>
      <c r="L10" s="4"/>
      <c r="M10" s="4"/>
      <c r="N10" s="4"/>
      <c r="O10" s="4"/>
    </row>
    <row r="11" spans="1:15" ht="3" customHeight="1" thickBot="1" x14ac:dyDescent="0.35">
      <c r="A11" s="18"/>
      <c r="B11" s="19"/>
      <c r="C11" s="19"/>
      <c r="D11" s="19"/>
      <c r="E11" s="19"/>
      <c r="F11" s="19"/>
      <c r="G11" s="19"/>
      <c r="H11" s="12"/>
      <c r="I11" s="12"/>
      <c r="J11" s="12"/>
      <c r="K11" s="12"/>
      <c r="L11" s="12"/>
      <c r="M11" s="12"/>
      <c r="N11" s="12"/>
      <c r="O11" s="12"/>
    </row>
    <row r="12" spans="1:15" ht="16.2" thickBot="1" x14ac:dyDescent="0.35">
      <c r="A12" s="17"/>
      <c r="B12" s="18" t="s">
        <v>43</v>
      </c>
      <c r="C12" s="183" t="s">
        <v>46</v>
      </c>
      <c r="D12" s="184"/>
      <c r="E12" s="184"/>
      <c r="F12" s="184"/>
      <c r="G12" s="185"/>
      <c r="H12" s="79"/>
      <c r="I12" s="81"/>
      <c r="J12" s="81"/>
      <c r="K12" s="81"/>
      <c r="L12" s="81"/>
      <c r="M12" s="81"/>
      <c r="N12" s="81"/>
      <c r="O12" s="12"/>
    </row>
    <row r="13" spans="1:15" ht="3" customHeight="1" thickBot="1" x14ac:dyDescent="0.35">
      <c r="A13" s="13"/>
      <c r="B13" s="12"/>
      <c r="C13" s="12"/>
      <c r="D13" s="12"/>
      <c r="E13" s="12"/>
      <c r="F13" s="12"/>
      <c r="G13" s="12"/>
      <c r="H13" s="12"/>
      <c r="I13" s="12"/>
      <c r="J13" s="12"/>
      <c r="K13" s="12"/>
      <c r="L13" s="12"/>
      <c r="M13" s="12"/>
      <c r="N13" s="12"/>
      <c r="O13" s="12"/>
    </row>
    <row r="14" spans="1:15" ht="25.2" customHeight="1" thickBot="1" x14ac:dyDescent="0.35">
      <c r="A14" s="18"/>
      <c r="B14" s="80" t="s">
        <v>45</v>
      </c>
      <c r="C14" s="246"/>
      <c r="D14" s="247"/>
      <c r="E14" s="247"/>
      <c r="F14" s="247"/>
      <c r="G14" s="247"/>
      <c r="H14" s="247"/>
      <c r="I14" s="247"/>
      <c r="J14" s="247"/>
      <c r="K14" s="247"/>
      <c r="L14" s="247"/>
      <c r="M14" s="247"/>
      <c r="N14" s="248"/>
      <c r="O14" s="12"/>
    </row>
    <row r="15" spans="1:15" ht="3.6" customHeight="1" x14ac:dyDescent="0.3">
      <c r="A15" s="13"/>
      <c r="B15" s="12"/>
      <c r="C15" s="12"/>
      <c r="D15" s="12"/>
      <c r="E15" s="12"/>
      <c r="F15" s="12"/>
      <c r="G15" s="12"/>
      <c r="H15" s="12"/>
      <c r="I15" s="12"/>
      <c r="J15" s="12"/>
      <c r="K15" s="12"/>
      <c r="L15" s="12"/>
      <c r="M15" s="12"/>
      <c r="N15" s="12"/>
      <c r="O15" s="12"/>
    </row>
    <row r="16" spans="1:15" ht="4.2" customHeight="1" thickBot="1" x14ac:dyDescent="0.35">
      <c r="A16" s="14"/>
      <c r="B16" s="14"/>
      <c r="C16" s="14"/>
      <c r="D16" s="14"/>
      <c r="E16" s="14"/>
      <c r="F16" s="4"/>
      <c r="G16" s="4"/>
      <c r="H16" s="4"/>
      <c r="I16" s="4"/>
      <c r="J16" s="4"/>
      <c r="K16" s="4"/>
      <c r="L16" s="4"/>
      <c r="M16" s="4"/>
      <c r="N16" s="4"/>
      <c r="O16" s="4"/>
    </row>
    <row r="17" spans="1:15" ht="14.4" thickBot="1" x14ac:dyDescent="0.25">
      <c r="A17" s="92">
        <v>2016</v>
      </c>
      <c r="B17" s="93" t="s">
        <v>18</v>
      </c>
      <c r="C17" s="93" t="s">
        <v>19</v>
      </c>
      <c r="D17" s="93" t="s">
        <v>20</v>
      </c>
      <c r="E17" s="93" t="s">
        <v>21</v>
      </c>
      <c r="F17" s="93" t="s">
        <v>22</v>
      </c>
      <c r="G17" s="93" t="s">
        <v>23</v>
      </c>
      <c r="H17" s="93" t="s">
        <v>24</v>
      </c>
      <c r="I17" s="93" t="s">
        <v>25</v>
      </c>
      <c r="J17" s="93" t="s">
        <v>26</v>
      </c>
      <c r="K17" s="93" t="s">
        <v>27</v>
      </c>
      <c r="L17" s="93" t="s">
        <v>28</v>
      </c>
      <c r="M17" s="93" t="s">
        <v>29</v>
      </c>
      <c r="N17" s="180" t="s">
        <v>30</v>
      </c>
      <c r="O17" s="181"/>
    </row>
    <row r="18" spans="1:15" x14ac:dyDescent="0.2">
      <c r="A18" s="30" t="s">
        <v>39</v>
      </c>
      <c r="B18" s="31"/>
      <c r="C18" s="31"/>
      <c r="D18" s="91"/>
      <c r="E18" s="91"/>
      <c r="F18" s="91"/>
      <c r="G18" s="31"/>
      <c r="H18" s="31"/>
      <c r="I18" s="31"/>
      <c r="J18" s="31"/>
      <c r="K18" s="31"/>
      <c r="L18" s="31"/>
      <c r="M18" s="31"/>
      <c r="N18" s="182" t="str">
        <f t="shared" ref="N18:N30" si="0">IF(COUNTIF(B18:M18,"&gt;0")=12,SUM(B18:M18),"")</f>
        <v/>
      </c>
      <c r="O18" s="173"/>
    </row>
    <row r="19" spans="1:15" x14ac:dyDescent="0.2">
      <c r="A19" s="33" t="s">
        <v>40</v>
      </c>
      <c r="B19" s="31"/>
      <c r="C19" s="31"/>
      <c r="D19" s="31"/>
      <c r="E19" s="31"/>
      <c r="F19" s="31"/>
      <c r="G19" s="32"/>
      <c r="H19" s="32"/>
      <c r="I19" s="32"/>
      <c r="J19" s="32"/>
      <c r="K19" s="32"/>
      <c r="L19" s="32"/>
      <c r="M19" s="32"/>
      <c r="N19" s="182" t="str">
        <f t="shared" si="0"/>
        <v/>
      </c>
      <c r="O19" s="173"/>
    </row>
    <row r="20" spans="1:15" x14ac:dyDescent="0.2">
      <c r="A20" s="33" t="s">
        <v>41</v>
      </c>
      <c r="B20" s="32"/>
      <c r="C20" s="32"/>
      <c r="D20" s="32"/>
      <c r="E20" s="32"/>
      <c r="F20" s="32"/>
      <c r="G20" s="32"/>
      <c r="H20" s="34"/>
      <c r="I20" s="32"/>
      <c r="J20" s="32"/>
      <c r="K20" s="32"/>
      <c r="L20" s="32"/>
      <c r="M20" s="32"/>
      <c r="N20" s="182" t="str">
        <f t="shared" si="0"/>
        <v/>
      </c>
      <c r="O20" s="173"/>
    </row>
    <row r="21" spans="1:15" x14ac:dyDescent="0.2">
      <c r="A21" s="35" t="s">
        <v>38</v>
      </c>
      <c r="B21" s="34"/>
      <c r="C21" s="34"/>
      <c r="D21" s="34"/>
      <c r="E21" s="34"/>
      <c r="F21" s="34"/>
      <c r="G21" s="34"/>
      <c r="H21" s="34"/>
      <c r="I21" s="34"/>
      <c r="J21" s="34"/>
      <c r="K21" s="34"/>
      <c r="L21" s="34"/>
      <c r="M21" s="34"/>
      <c r="N21" s="182" t="str">
        <f t="shared" si="0"/>
        <v/>
      </c>
      <c r="O21" s="173"/>
    </row>
    <row r="22" spans="1:15" x14ac:dyDescent="0.2">
      <c r="A22" s="36" t="s">
        <v>38</v>
      </c>
      <c r="B22" s="37"/>
      <c r="C22" s="37"/>
      <c r="D22" s="37"/>
      <c r="E22" s="37"/>
      <c r="F22" s="37"/>
      <c r="G22" s="37"/>
      <c r="H22" s="37"/>
      <c r="I22" s="37"/>
      <c r="J22" s="37"/>
      <c r="K22" s="37"/>
      <c r="L22" s="37"/>
      <c r="M22" s="37"/>
      <c r="N22" s="182" t="str">
        <f t="shared" si="0"/>
        <v/>
      </c>
      <c r="O22" s="173"/>
    </row>
    <row r="23" spans="1:15" x14ac:dyDescent="0.2">
      <c r="A23" s="86" t="s">
        <v>15</v>
      </c>
      <c r="B23" s="83">
        <f t="shared" ref="B23:M23" si="1">SUM(B18:B22)</f>
        <v>0</v>
      </c>
      <c r="C23" s="83">
        <f t="shared" si="1"/>
        <v>0</v>
      </c>
      <c r="D23" s="83">
        <f t="shared" si="1"/>
        <v>0</v>
      </c>
      <c r="E23" s="83">
        <f t="shared" si="1"/>
        <v>0</v>
      </c>
      <c r="F23" s="83">
        <f t="shared" si="1"/>
        <v>0</v>
      </c>
      <c r="G23" s="83">
        <f t="shared" si="1"/>
        <v>0</v>
      </c>
      <c r="H23" s="83">
        <f t="shared" si="1"/>
        <v>0</v>
      </c>
      <c r="I23" s="83">
        <f t="shared" si="1"/>
        <v>0</v>
      </c>
      <c r="J23" s="83">
        <f t="shared" si="1"/>
        <v>0</v>
      </c>
      <c r="K23" s="83">
        <f t="shared" si="1"/>
        <v>0</v>
      </c>
      <c r="L23" s="83">
        <f t="shared" si="1"/>
        <v>0</v>
      </c>
      <c r="M23" s="83">
        <f t="shared" si="1"/>
        <v>0</v>
      </c>
      <c r="N23" s="172" t="str">
        <f>IF(COUNTIF(B23:M23,"&gt;0")=12,SUM(N18:N22),"")</f>
        <v/>
      </c>
      <c r="O23" s="173"/>
    </row>
    <row r="24" spans="1:15" ht="4.05" customHeight="1" thickBot="1" x14ac:dyDescent="0.35">
      <c r="A24" s="84"/>
      <c r="B24" s="84"/>
      <c r="C24" s="84"/>
      <c r="D24" s="84"/>
      <c r="E24" s="84"/>
      <c r="F24" s="85"/>
      <c r="G24" s="85"/>
      <c r="H24" s="85"/>
      <c r="I24" s="85"/>
      <c r="J24" s="85"/>
      <c r="K24" s="85"/>
      <c r="L24" s="85"/>
      <c r="M24" s="85"/>
      <c r="N24" s="87" t="str">
        <f t="shared" si="0"/>
        <v/>
      </c>
      <c r="O24" s="88"/>
    </row>
    <row r="25" spans="1:15" ht="14.4" thickBot="1" x14ac:dyDescent="0.25">
      <c r="A25" s="94">
        <f>A17-1</f>
        <v>2015</v>
      </c>
      <c r="B25" s="95" t="str">
        <f>$B$17</f>
        <v>Jan.</v>
      </c>
      <c r="C25" s="95" t="str">
        <f>$C$17</f>
        <v>Feb.</v>
      </c>
      <c r="D25" s="95" t="str">
        <f>$D$17</f>
        <v>Mar.</v>
      </c>
      <c r="E25" s="95" t="str">
        <f>$E$17</f>
        <v>Apr.</v>
      </c>
      <c r="F25" s="95" t="str">
        <f>$F$17</f>
        <v>May</v>
      </c>
      <c r="G25" s="95" t="str">
        <f>$G$17</f>
        <v>Jun.</v>
      </c>
      <c r="H25" s="95" t="str">
        <f>$H$17</f>
        <v>Jul.</v>
      </c>
      <c r="I25" s="95" t="str">
        <f>$I$17</f>
        <v>Aug.</v>
      </c>
      <c r="J25" s="95" t="str">
        <f>$J$17</f>
        <v>Sep.</v>
      </c>
      <c r="K25" s="95" t="str">
        <f>$K$17</f>
        <v>Oct.</v>
      </c>
      <c r="L25" s="95" t="str">
        <f>$L$17</f>
        <v>Nov.</v>
      </c>
      <c r="M25" s="95" t="str">
        <f>$M$17</f>
        <v>Dec.</v>
      </c>
      <c r="N25" s="174" t="str">
        <f>$N$17</f>
        <v>12 Month Total</v>
      </c>
      <c r="O25" s="175"/>
    </row>
    <row r="26" spans="1:15" x14ac:dyDescent="0.2">
      <c r="A26" s="40" t="str">
        <f t="shared" ref="A26:A31" si="2">A18</f>
        <v>SA Trips with SA Limos</v>
      </c>
      <c r="B26" s="31"/>
      <c r="C26" s="31"/>
      <c r="D26" s="32"/>
      <c r="E26" s="32"/>
      <c r="F26" s="32"/>
      <c r="G26" s="31"/>
      <c r="H26" s="31"/>
      <c r="I26" s="31"/>
      <c r="J26" s="31"/>
      <c r="K26" s="31"/>
      <c r="L26" s="31"/>
      <c r="M26" s="31"/>
      <c r="N26" s="176" t="str">
        <f>IF(COUNTIF(B26:M26,"&gt;0")=12,SUM(B26:M26),"")</f>
        <v/>
      </c>
      <c r="O26" s="177"/>
    </row>
    <row r="27" spans="1:15" x14ac:dyDescent="0.2">
      <c r="A27" s="41" t="str">
        <f t="shared" si="2"/>
        <v>SA Bookings Farmed Out</v>
      </c>
      <c r="B27" s="31"/>
      <c r="C27" s="31"/>
      <c r="D27" s="31"/>
      <c r="E27" s="31"/>
      <c r="F27" s="31"/>
      <c r="G27" s="32"/>
      <c r="H27" s="32"/>
      <c r="I27" s="32"/>
      <c r="J27" s="32"/>
      <c r="K27" s="32"/>
      <c r="L27" s="32"/>
      <c r="M27" s="32"/>
      <c r="N27" s="178" t="str">
        <f t="shared" si="0"/>
        <v/>
      </c>
      <c r="O27" s="179"/>
    </row>
    <row r="28" spans="1:15" x14ac:dyDescent="0.2">
      <c r="A28" s="41" t="str">
        <f t="shared" si="2"/>
        <v>SA Bookings Declined</v>
      </c>
      <c r="B28" s="32"/>
      <c r="C28" s="32"/>
      <c r="D28" s="32"/>
      <c r="E28" s="32"/>
      <c r="F28" s="32"/>
      <c r="G28" s="32"/>
      <c r="H28" s="34"/>
      <c r="I28" s="32"/>
      <c r="J28" s="32"/>
      <c r="K28" s="32"/>
      <c r="L28" s="32"/>
      <c r="M28" s="32"/>
      <c r="N28" s="178" t="str">
        <f t="shared" si="0"/>
        <v/>
      </c>
      <c r="O28" s="179"/>
    </row>
    <row r="29" spans="1:15" x14ac:dyDescent="0.2">
      <c r="A29" s="42" t="str">
        <f t="shared" si="2"/>
        <v>Other</v>
      </c>
      <c r="B29" s="34"/>
      <c r="C29" s="34"/>
      <c r="D29" s="34"/>
      <c r="E29" s="34"/>
      <c r="F29" s="34"/>
      <c r="G29" s="34"/>
      <c r="H29" s="34"/>
      <c r="I29" s="34"/>
      <c r="J29" s="34"/>
      <c r="K29" s="34"/>
      <c r="L29" s="34"/>
      <c r="M29" s="34"/>
      <c r="N29" s="178" t="str">
        <f t="shared" si="0"/>
        <v/>
      </c>
      <c r="O29" s="179"/>
    </row>
    <row r="30" spans="1:15" x14ac:dyDescent="0.2">
      <c r="A30" s="43" t="str">
        <f t="shared" si="2"/>
        <v>Other</v>
      </c>
      <c r="B30" s="37"/>
      <c r="C30" s="37"/>
      <c r="D30" s="37"/>
      <c r="E30" s="37"/>
      <c r="F30" s="37"/>
      <c r="G30" s="37"/>
      <c r="H30" s="37"/>
      <c r="I30" s="37"/>
      <c r="J30" s="37"/>
      <c r="K30" s="37"/>
      <c r="L30" s="37"/>
      <c r="M30" s="37"/>
      <c r="N30" s="178" t="str">
        <f t="shared" si="0"/>
        <v/>
      </c>
      <c r="O30" s="179"/>
    </row>
    <row r="31" spans="1:15" x14ac:dyDescent="0.2">
      <c r="A31" s="82" t="str">
        <f t="shared" si="2"/>
        <v>Total</v>
      </c>
      <c r="B31" s="83">
        <f t="shared" ref="B31:M31" si="3">SUM(B26:B30)</f>
        <v>0</v>
      </c>
      <c r="C31" s="83">
        <f t="shared" si="3"/>
        <v>0</v>
      </c>
      <c r="D31" s="83">
        <f t="shared" si="3"/>
        <v>0</v>
      </c>
      <c r="E31" s="83">
        <f t="shared" si="3"/>
        <v>0</v>
      </c>
      <c r="F31" s="83">
        <f t="shared" si="3"/>
        <v>0</v>
      </c>
      <c r="G31" s="83">
        <f t="shared" si="3"/>
        <v>0</v>
      </c>
      <c r="H31" s="83">
        <f t="shared" si="3"/>
        <v>0</v>
      </c>
      <c r="I31" s="83">
        <f t="shared" si="3"/>
        <v>0</v>
      </c>
      <c r="J31" s="83">
        <f t="shared" si="3"/>
        <v>0</v>
      </c>
      <c r="K31" s="83">
        <f t="shared" si="3"/>
        <v>0</v>
      </c>
      <c r="L31" s="83">
        <f t="shared" si="3"/>
        <v>0</v>
      </c>
      <c r="M31" s="83">
        <f t="shared" si="3"/>
        <v>0</v>
      </c>
      <c r="N31" s="187" t="str">
        <f>IF(COUNTIF(B31:M31,"&gt;0")=12,SUM(N26:N30),"")</f>
        <v/>
      </c>
      <c r="O31" s="188"/>
    </row>
    <row r="32" spans="1:15" ht="4.05" customHeight="1" thickBot="1" x14ac:dyDescent="0.35">
      <c r="A32" s="84"/>
      <c r="B32" s="84"/>
      <c r="C32" s="84"/>
      <c r="D32" s="84"/>
      <c r="E32" s="84"/>
      <c r="F32" s="85"/>
      <c r="G32" s="85"/>
      <c r="H32" s="85"/>
      <c r="I32" s="85"/>
      <c r="J32" s="85"/>
      <c r="K32" s="85"/>
      <c r="L32" s="85"/>
      <c r="M32" s="85"/>
      <c r="N32" s="87" t="str">
        <f>IF(COUNTIF(B32:M32,"&gt;0")=12,SUM(B32:M32),"")</f>
        <v/>
      </c>
      <c r="O32" s="88"/>
    </row>
    <row r="33" spans="1:15" ht="14.4" thickBot="1" x14ac:dyDescent="0.25">
      <c r="A33" s="94">
        <f>A25-1</f>
        <v>2014</v>
      </c>
      <c r="B33" s="95" t="str">
        <f>$B$17</f>
        <v>Jan.</v>
      </c>
      <c r="C33" s="95" t="str">
        <f>$C$17</f>
        <v>Feb.</v>
      </c>
      <c r="D33" s="95" t="str">
        <f>$D$17</f>
        <v>Mar.</v>
      </c>
      <c r="E33" s="95" t="str">
        <f>$E$17</f>
        <v>Apr.</v>
      </c>
      <c r="F33" s="95" t="str">
        <f>$F$17</f>
        <v>May</v>
      </c>
      <c r="G33" s="95" t="str">
        <f>$G$17</f>
        <v>Jun.</v>
      </c>
      <c r="H33" s="95" t="str">
        <f>$H$17</f>
        <v>Jul.</v>
      </c>
      <c r="I33" s="95" t="str">
        <f>$I$17</f>
        <v>Aug.</v>
      </c>
      <c r="J33" s="95" t="str">
        <f>$J$17</f>
        <v>Sep.</v>
      </c>
      <c r="K33" s="95" t="str">
        <f>$K$17</f>
        <v>Oct.</v>
      </c>
      <c r="L33" s="95" t="str">
        <f>$L$17</f>
        <v>Nov.</v>
      </c>
      <c r="M33" s="95" t="str">
        <f>$M$17</f>
        <v>Dec.</v>
      </c>
      <c r="N33" s="174" t="str">
        <f>$N$17</f>
        <v>12 Month Total</v>
      </c>
      <c r="O33" s="175"/>
    </row>
    <row r="34" spans="1:15" x14ac:dyDescent="0.2">
      <c r="A34" s="40" t="str">
        <f t="shared" ref="A34:A39" si="4">A18</f>
        <v>SA Trips with SA Limos</v>
      </c>
      <c r="B34" s="31"/>
      <c r="C34" s="31"/>
      <c r="D34" s="32"/>
      <c r="E34" s="32"/>
      <c r="F34" s="32"/>
      <c r="G34" s="31"/>
      <c r="H34" s="31"/>
      <c r="I34" s="31"/>
      <c r="J34" s="31"/>
      <c r="K34" s="31"/>
      <c r="L34" s="31"/>
      <c r="M34" s="31"/>
      <c r="N34" s="176" t="str">
        <f t="shared" ref="N34:N40" si="5">IF(COUNTIF(B34:M34,"&gt;0")=12,SUM(B34:M34),"")</f>
        <v/>
      </c>
      <c r="O34" s="189"/>
    </row>
    <row r="35" spans="1:15" x14ac:dyDescent="0.2">
      <c r="A35" s="41" t="str">
        <f t="shared" si="4"/>
        <v>SA Bookings Farmed Out</v>
      </c>
      <c r="B35" s="31"/>
      <c r="C35" s="31"/>
      <c r="D35" s="31"/>
      <c r="E35" s="31"/>
      <c r="F35" s="31"/>
      <c r="G35" s="32"/>
      <c r="H35" s="32"/>
      <c r="I35" s="32"/>
      <c r="J35" s="32"/>
      <c r="K35" s="32"/>
      <c r="L35" s="32"/>
      <c r="M35" s="32"/>
      <c r="N35" s="178" t="str">
        <f t="shared" si="5"/>
        <v/>
      </c>
      <c r="O35" s="186"/>
    </row>
    <row r="36" spans="1:15" x14ac:dyDescent="0.2">
      <c r="A36" s="41" t="str">
        <f t="shared" si="4"/>
        <v>SA Bookings Declined</v>
      </c>
      <c r="B36" s="32"/>
      <c r="C36" s="32"/>
      <c r="D36" s="32"/>
      <c r="E36" s="32"/>
      <c r="F36" s="32"/>
      <c r="G36" s="32"/>
      <c r="H36" s="34"/>
      <c r="I36" s="32"/>
      <c r="J36" s="32"/>
      <c r="K36" s="32"/>
      <c r="L36" s="32"/>
      <c r="M36" s="32"/>
      <c r="N36" s="178" t="str">
        <f t="shared" si="5"/>
        <v/>
      </c>
      <c r="O36" s="186"/>
    </row>
    <row r="37" spans="1:15" x14ac:dyDescent="0.2">
      <c r="A37" s="42" t="str">
        <f t="shared" si="4"/>
        <v>Other</v>
      </c>
      <c r="B37" s="34"/>
      <c r="C37" s="34"/>
      <c r="D37" s="34"/>
      <c r="E37" s="34"/>
      <c r="F37" s="34"/>
      <c r="G37" s="34"/>
      <c r="H37" s="34"/>
      <c r="I37" s="34"/>
      <c r="J37" s="34"/>
      <c r="K37" s="34"/>
      <c r="L37" s="34"/>
      <c r="M37" s="34"/>
      <c r="N37" s="178" t="str">
        <f t="shared" si="5"/>
        <v/>
      </c>
      <c r="O37" s="186"/>
    </row>
    <row r="38" spans="1:15" x14ac:dyDescent="0.2">
      <c r="A38" s="43" t="str">
        <f t="shared" si="4"/>
        <v>Other</v>
      </c>
      <c r="B38" s="37"/>
      <c r="C38" s="37"/>
      <c r="D38" s="37"/>
      <c r="E38" s="37"/>
      <c r="F38" s="37"/>
      <c r="G38" s="37"/>
      <c r="H38" s="37"/>
      <c r="I38" s="37"/>
      <c r="J38" s="37"/>
      <c r="K38" s="37"/>
      <c r="L38" s="37"/>
      <c r="M38" s="37"/>
      <c r="N38" s="178" t="str">
        <f t="shared" si="5"/>
        <v/>
      </c>
      <c r="O38" s="186"/>
    </row>
    <row r="39" spans="1:15" x14ac:dyDescent="0.2">
      <c r="A39" s="82" t="str">
        <f t="shared" si="4"/>
        <v>Total</v>
      </c>
      <c r="B39" s="83">
        <f t="shared" ref="B39:M39" si="6">SUM(B34:B38)</f>
        <v>0</v>
      </c>
      <c r="C39" s="83">
        <f t="shared" si="6"/>
        <v>0</v>
      </c>
      <c r="D39" s="83">
        <f t="shared" si="6"/>
        <v>0</v>
      </c>
      <c r="E39" s="83">
        <f t="shared" si="6"/>
        <v>0</v>
      </c>
      <c r="F39" s="83">
        <f t="shared" si="6"/>
        <v>0</v>
      </c>
      <c r="G39" s="83">
        <f t="shared" si="6"/>
        <v>0</v>
      </c>
      <c r="H39" s="83">
        <f t="shared" si="6"/>
        <v>0</v>
      </c>
      <c r="I39" s="83">
        <f t="shared" si="6"/>
        <v>0</v>
      </c>
      <c r="J39" s="83">
        <f t="shared" si="6"/>
        <v>0</v>
      </c>
      <c r="K39" s="83">
        <f t="shared" si="6"/>
        <v>0</v>
      </c>
      <c r="L39" s="83">
        <f t="shared" si="6"/>
        <v>0</v>
      </c>
      <c r="M39" s="83">
        <f t="shared" si="6"/>
        <v>0</v>
      </c>
      <c r="N39" s="187" t="str">
        <f>IF(COUNTIF(B39:M39,"&gt;0")=12,SUM(N34:N38),"")</f>
        <v/>
      </c>
      <c r="O39" s="188"/>
    </row>
    <row r="40" spans="1:15" ht="4.05" customHeight="1" thickBot="1" x14ac:dyDescent="0.35">
      <c r="A40" s="84"/>
      <c r="B40" s="84"/>
      <c r="C40" s="84"/>
      <c r="D40" s="84"/>
      <c r="E40" s="84"/>
      <c r="F40" s="85"/>
      <c r="G40" s="85"/>
      <c r="H40" s="85"/>
      <c r="I40" s="85"/>
      <c r="J40" s="85"/>
      <c r="K40" s="85"/>
      <c r="L40" s="85"/>
      <c r="M40" s="85"/>
      <c r="N40" s="87" t="str">
        <f t="shared" si="5"/>
        <v/>
      </c>
      <c r="O40" s="88"/>
    </row>
    <row r="41" spans="1:15" ht="14.4" thickBot="1" x14ac:dyDescent="0.25">
      <c r="A41" s="94">
        <f>A33-1</f>
        <v>2013</v>
      </c>
      <c r="B41" s="95" t="str">
        <f>$B$17</f>
        <v>Jan.</v>
      </c>
      <c r="C41" s="95" t="str">
        <f>$C$17</f>
        <v>Feb.</v>
      </c>
      <c r="D41" s="95" t="str">
        <f>$D$17</f>
        <v>Mar.</v>
      </c>
      <c r="E41" s="95" t="str">
        <f>$E$17</f>
        <v>Apr.</v>
      </c>
      <c r="F41" s="95" t="str">
        <f>$F$17</f>
        <v>May</v>
      </c>
      <c r="G41" s="95" t="str">
        <f>$G$17</f>
        <v>Jun.</v>
      </c>
      <c r="H41" s="95" t="str">
        <f>$H$17</f>
        <v>Jul.</v>
      </c>
      <c r="I41" s="95" t="str">
        <f>$I$17</f>
        <v>Aug.</v>
      </c>
      <c r="J41" s="95" t="str">
        <f>$J$17</f>
        <v>Sep.</v>
      </c>
      <c r="K41" s="95" t="str">
        <f>$K$17</f>
        <v>Oct.</v>
      </c>
      <c r="L41" s="95" t="str">
        <f>$L$17</f>
        <v>Nov.</v>
      </c>
      <c r="M41" s="95" t="str">
        <f>$M$17</f>
        <v>Dec.</v>
      </c>
      <c r="N41" s="174" t="str">
        <f>$N$17</f>
        <v>12 Month Total</v>
      </c>
      <c r="O41" s="175"/>
    </row>
    <row r="42" spans="1:15" x14ac:dyDescent="0.2">
      <c r="A42" s="40" t="str">
        <f t="shared" ref="A42:A47" si="7">A18</f>
        <v>SA Trips with SA Limos</v>
      </c>
      <c r="B42" s="31"/>
      <c r="C42" s="31"/>
      <c r="D42" s="32"/>
      <c r="E42" s="32"/>
      <c r="F42" s="32"/>
      <c r="G42" s="31"/>
      <c r="H42" s="31"/>
      <c r="I42" s="31"/>
      <c r="J42" s="31"/>
      <c r="K42" s="31"/>
      <c r="L42" s="31"/>
      <c r="M42" s="31"/>
      <c r="N42" s="176" t="str">
        <f t="shared" ref="N42:N46" si="8">IF(COUNTIF(B42:M42,"&gt;0")=12,SUM(B42:M42),"")</f>
        <v/>
      </c>
      <c r="O42" s="189"/>
    </row>
    <row r="43" spans="1:15" x14ac:dyDescent="0.2">
      <c r="A43" s="41" t="str">
        <f t="shared" si="7"/>
        <v>SA Bookings Farmed Out</v>
      </c>
      <c r="B43" s="31"/>
      <c r="C43" s="31"/>
      <c r="D43" s="31"/>
      <c r="E43" s="31"/>
      <c r="F43" s="31"/>
      <c r="G43" s="32"/>
      <c r="H43" s="32"/>
      <c r="I43" s="32"/>
      <c r="J43" s="32"/>
      <c r="K43" s="32"/>
      <c r="L43" s="32"/>
      <c r="M43" s="32"/>
      <c r="N43" s="178" t="str">
        <f t="shared" si="8"/>
        <v/>
      </c>
      <c r="O43" s="186"/>
    </row>
    <row r="44" spans="1:15" x14ac:dyDescent="0.2">
      <c r="A44" s="41" t="str">
        <f t="shared" si="7"/>
        <v>SA Bookings Declined</v>
      </c>
      <c r="B44" s="32"/>
      <c r="C44" s="32"/>
      <c r="D44" s="32"/>
      <c r="E44" s="32"/>
      <c r="F44" s="32"/>
      <c r="G44" s="32"/>
      <c r="H44" s="34"/>
      <c r="I44" s="32"/>
      <c r="J44" s="32"/>
      <c r="K44" s="32"/>
      <c r="L44" s="32"/>
      <c r="M44" s="32"/>
      <c r="N44" s="178" t="str">
        <f t="shared" si="8"/>
        <v/>
      </c>
      <c r="O44" s="186"/>
    </row>
    <row r="45" spans="1:15" x14ac:dyDescent="0.2">
      <c r="A45" s="42" t="str">
        <f t="shared" si="7"/>
        <v>Other</v>
      </c>
      <c r="B45" s="34"/>
      <c r="C45" s="34"/>
      <c r="D45" s="34"/>
      <c r="E45" s="34"/>
      <c r="F45" s="34"/>
      <c r="G45" s="34"/>
      <c r="H45" s="34"/>
      <c r="I45" s="34"/>
      <c r="J45" s="34"/>
      <c r="K45" s="34"/>
      <c r="L45" s="34"/>
      <c r="M45" s="34"/>
      <c r="N45" s="178" t="str">
        <f t="shared" si="8"/>
        <v/>
      </c>
      <c r="O45" s="186"/>
    </row>
    <row r="46" spans="1:15" x14ac:dyDescent="0.2">
      <c r="A46" s="43" t="str">
        <f t="shared" si="7"/>
        <v>Other</v>
      </c>
      <c r="B46" s="37"/>
      <c r="C46" s="37"/>
      <c r="D46" s="37"/>
      <c r="E46" s="37"/>
      <c r="F46" s="37"/>
      <c r="G46" s="37"/>
      <c r="H46" s="37"/>
      <c r="I46" s="37"/>
      <c r="J46" s="37"/>
      <c r="K46" s="37"/>
      <c r="L46" s="37"/>
      <c r="M46" s="37"/>
      <c r="N46" s="178" t="str">
        <f t="shared" si="8"/>
        <v/>
      </c>
      <c r="O46" s="186"/>
    </row>
    <row r="47" spans="1:15" x14ac:dyDescent="0.2">
      <c r="A47" s="82" t="str">
        <f t="shared" si="7"/>
        <v>Total</v>
      </c>
      <c r="B47" s="83">
        <f t="shared" ref="B47:M47" si="9">SUM(B42:B46)</f>
        <v>0</v>
      </c>
      <c r="C47" s="83">
        <f t="shared" si="9"/>
        <v>0</v>
      </c>
      <c r="D47" s="83">
        <f t="shared" si="9"/>
        <v>0</v>
      </c>
      <c r="E47" s="83">
        <f t="shared" si="9"/>
        <v>0</v>
      </c>
      <c r="F47" s="83">
        <f t="shared" si="9"/>
        <v>0</v>
      </c>
      <c r="G47" s="83">
        <f t="shared" si="9"/>
        <v>0</v>
      </c>
      <c r="H47" s="83">
        <f t="shared" si="9"/>
        <v>0</v>
      </c>
      <c r="I47" s="83">
        <f t="shared" si="9"/>
        <v>0</v>
      </c>
      <c r="J47" s="83">
        <f t="shared" si="9"/>
        <v>0</v>
      </c>
      <c r="K47" s="83">
        <f t="shared" si="9"/>
        <v>0</v>
      </c>
      <c r="L47" s="83">
        <f t="shared" si="9"/>
        <v>0</v>
      </c>
      <c r="M47" s="83">
        <f t="shared" si="9"/>
        <v>0</v>
      </c>
      <c r="N47" s="187" t="str">
        <f>IF(COUNTIF(B47:M47,"&gt;0")=12,SUM(N42:N46),"")</f>
        <v/>
      </c>
      <c r="O47" s="188"/>
    </row>
    <row r="48" spans="1:15" ht="2.4" customHeight="1" thickBot="1" x14ac:dyDescent="0.35">
      <c r="A48" s="84"/>
      <c r="B48" s="84"/>
      <c r="C48" s="84"/>
      <c r="D48" s="84"/>
      <c r="E48" s="84"/>
      <c r="F48" s="85"/>
      <c r="G48" s="85"/>
      <c r="H48" s="85"/>
      <c r="I48" s="85"/>
      <c r="J48" s="85"/>
      <c r="K48" s="85"/>
      <c r="L48" s="85"/>
      <c r="M48" s="85"/>
      <c r="N48" s="89" t="str">
        <f t="shared" ref="N48" si="10">IF(COUNTIF(B48:M48,"&gt;0")=12,SUM(B48:M48),"")</f>
        <v/>
      </c>
      <c r="O48" s="90"/>
    </row>
    <row r="49" spans="1:15" ht="14.4" x14ac:dyDescent="0.3">
      <c r="A49" s="7" t="s">
        <v>52</v>
      </c>
      <c r="B49" s="8"/>
      <c r="C49" s="8"/>
      <c r="D49" s="8"/>
      <c r="E49" s="8"/>
      <c r="F49" s="8"/>
      <c r="G49" s="8"/>
      <c r="H49" s="14"/>
      <c r="I49" s="14"/>
      <c r="J49" s="14"/>
      <c r="K49" s="14"/>
      <c r="L49" s="14"/>
      <c r="M49" s="14"/>
      <c r="N49" s="14"/>
      <c r="O49" s="14"/>
    </row>
    <row r="50" spans="1:15" ht="3" customHeight="1" thickBot="1" x14ac:dyDescent="0.25">
      <c r="A50" s="24"/>
      <c r="B50" s="24"/>
      <c r="C50" s="24"/>
      <c r="D50" s="24"/>
      <c r="E50" s="24"/>
      <c r="F50" s="24"/>
      <c r="G50" s="24"/>
      <c r="H50" s="24"/>
      <c r="I50" s="24"/>
      <c r="J50" s="24"/>
      <c r="K50" s="24"/>
      <c r="L50" s="24"/>
      <c r="M50" s="24"/>
      <c r="N50" s="25"/>
      <c r="O50" s="25"/>
    </row>
    <row r="51" spans="1:15" ht="16.2" thickBot="1" x14ac:dyDescent="0.35">
      <c r="A51" s="18" t="s">
        <v>44</v>
      </c>
      <c r="B51" s="190" t="str">
        <f t="shared" ref="B51" si="11">$B$3</f>
        <v>ABC Limo Ltd.</v>
      </c>
      <c r="C51" s="191"/>
      <c r="D51" s="191"/>
      <c r="E51" s="191"/>
      <c r="F51" s="191"/>
      <c r="G51" s="191"/>
      <c r="H51" s="192"/>
      <c r="I51" s="27"/>
      <c r="J51" s="28"/>
      <c r="K51" s="18" t="s">
        <v>42</v>
      </c>
      <c r="L51" s="193">
        <f t="shared" ref="L51" si="12">$K$3</f>
        <v>42482</v>
      </c>
      <c r="M51" s="194"/>
      <c r="N51" s="195"/>
      <c r="O51" s="25"/>
    </row>
    <row r="52" spans="1:15" ht="3" customHeight="1" x14ac:dyDescent="0.3">
      <c r="A52" s="26"/>
      <c r="B52" s="29"/>
      <c r="C52" s="29"/>
      <c r="D52" s="29"/>
      <c r="E52" s="29"/>
      <c r="F52" s="29"/>
      <c r="G52" s="29"/>
      <c r="H52" s="29"/>
      <c r="I52" s="29"/>
      <c r="J52" s="28"/>
      <c r="K52" s="28"/>
      <c r="L52" s="28"/>
      <c r="M52" s="28"/>
      <c r="N52" s="25"/>
      <c r="O52" s="25"/>
    </row>
    <row r="53" spans="1:15" ht="15" thickBot="1" x14ac:dyDescent="0.35">
      <c r="A53" s="99" t="s">
        <v>50</v>
      </c>
      <c r="B53" s="100"/>
      <c r="C53" s="100"/>
      <c r="D53" s="100"/>
      <c r="E53" s="100"/>
      <c r="F53" s="100"/>
      <c r="G53" s="100"/>
      <c r="H53" s="101"/>
      <c r="I53" s="101"/>
      <c r="J53" s="101"/>
      <c r="K53" s="101"/>
      <c r="L53" s="101"/>
      <c r="M53" s="101"/>
      <c r="N53" s="101"/>
      <c r="O53" s="101"/>
    </row>
    <row r="54" spans="1:15" ht="13.2" customHeight="1" thickTop="1" x14ac:dyDescent="0.25">
      <c r="A54" s="208" t="str">
        <f>$A$18</f>
        <v>SA Trips with SA Limos</v>
      </c>
      <c r="B54" s="209"/>
      <c r="C54" s="209"/>
      <c r="D54" s="209"/>
      <c r="E54" s="209"/>
      <c r="F54" s="209"/>
      <c r="G54" s="209"/>
      <c r="H54" s="209"/>
      <c r="I54" s="209"/>
      <c r="J54" s="209"/>
      <c r="K54" s="209"/>
      <c r="L54" s="209"/>
      <c r="M54" s="209"/>
      <c r="N54" s="209"/>
      <c r="O54" s="210"/>
    </row>
    <row r="55" spans="1:15" ht="10.8" thickBot="1" x14ac:dyDescent="0.25">
      <c r="A55" s="211" t="str">
        <f t="shared" ref="A55" si="13">$A$130</f>
        <v>Monthly Summary</v>
      </c>
      <c r="B55" s="212"/>
      <c r="C55" s="212"/>
      <c r="D55" s="212"/>
      <c r="E55" s="212"/>
      <c r="F55" s="212"/>
      <c r="G55" s="212"/>
      <c r="H55" s="212"/>
      <c r="I55" s="212"/>
      <c r="J55" s="212"/>
      <c r="K55" s="212"/>
      <c r="L55" s="212"/>
      <c r="M55" s="212"/>
      <c r="N55" s="212"/>
      <c r="O55" s="213"/>
    </row>
    <row r="56" spans="1:15" x14ac:dyDescent="0.2">
      <c r="A56" s="98"/>
      <c r="B56" s="38" t="str">
        <f>$B$17</f>
        <v>Jan.</v>
      </c>
      <c r="C56" s="38" t="str">
        <f>$C$17</f>
        <v>Feb.</v>
      </c>
      <c r="D56" s="38" t="str">
        <f>$D$17</f>
        <v>Mar.</v>
      </c>
      <c r="E56" s="38" t="str">
        <f>$E$17</f>
        <v>Apr.</v>
      </c>
      <c r="F56" s="38" t="str">
        <f>$F$17</f>
        <v>May</v>
      </c>
      <c r="G56" s="38" t="str">
        <f>$G$17</f>
        <v>Jun.</v>
      </c>
      <c r="H56" s="38" t="str">
        <f>$H$17</f>
        <v>Jul.</v>
      </c>
      <c r="I56" s="38" t="str">
        <f>$I$17</f>
        <v>Aug.</v>
      </c>
      <c r="J56" s="38" t="str">
        <f>$J$17</f>
        <v>Sep.</v>
      </c>
      <c r="K56" s="38" t="str">
        <f>$K$17</f>
        <v>Oct.</v>
      </c>
      <c r="L56" s="38" t="str">
        <f>$L$17</f>
        <v>Nov.</v>
      </c>
      <c r="M56" s="39" t="str">
        <f>$M$17</f>
        <v>Dec.</v>
      </c>
      <c r="N56" s="214" t="str">
        <f>$N$17</f>
        <v>12 Month Total</v>
      </c>
      <c r="O56" s="215"/>
    </row>
    <row r="57" spans="1:15" x14ac:dyDescent="0.2">
      <c r="A57" s="48">
        <f>$A$17</f>
        <v>2016</v>
      </c>
      <c r="B57" s="49">
        <f t="shared" ref="B57:N57" si="14">B18</f>
        <v>0</v>
      </c>
      <c r="C57" s="49">
        <f t="shared" si="14"/>
        <v>0</v>
      </c>
      <c r="D57" s="49">
        <f t="shared" si="14"/>
        <v>0</v>
      </c>
      <c r="E57" s="49">
        <f t="shared" si="14"/>
        <v>0</v>
      </c>
      <c r="F57" s="49">
        <f t="shared" si="14"/>
        <v>0</v>
      </c>
      <c r="G57" s="49">
        <f t="shared" si="14"/>
        <v>0</v>
      </c>
      <c r="H57" s="49">
        <f t="shared" si="14"/>
        <v>0</v>
      </c>
      <c r="I57" s="49">
        <f t="shared" si="14"/>
        <v>0</v>
      </c>
      <c r="J57" s="49">
        <f t="shared" si="14"/>
        <v>0</v>
      </c>
      <c r="K57" s="49">
        <f t="shared" si="14"/>
        <v>0</v>
      </c>
      <c r="L57" s="50">
        <f t="shared" si="14"/>
        <v>0</v>
      </c>
      <c r="M57" s="51">
        <f t="shared" si="14"/>
        <v>0</v>
      </c>
      <c r="N57" s="216" t="str">
        <f t="shared" si="14"/>
        <v/>
      </c>
      <c r="O57" s="217"/>
    </row>
    <row r="58" spans="1:15" x14ac:dyDescent="0.2">
      <c r="A58" s="52">
        <f>$A$25</f>
        <v>2015</v>
      </c>
      <c r="B58" s="53">
        <f t="shared" ref="B58:N58" si="15">B26</f>
        <v>0</v>
      </c>
      <c r="C58" s="53">
        <f t="shared" si="15"/>
        <v>0</v>
      </c>
      <c r="D58" s="53">
        <f t="shared" si="15"/>
        <v>0</v>
      </c>
      <c r="E58" s="53">
        <f t="shared" si="15"/>
        <v>0</v>
      </c>
      <c r="F58" s="53">
        <f t="shared" si="15"/>
        <v>0</v>
      </c>
      <c r="G58" s="53">
        <f t="shared" si="15"/>
        <v>0</v>
      </c>
      <c r="H58" s="53">
        <f t="shared" si="15"/>
        <v>0</v>
      </c>
      <c r="I58" s="53">
        <f t="shared" si="15"/>
        <v>0</v>
      </c>
      <c r="J58" s="53">
        <f t="shared" si="15"/>
        <v>0</v>
      </c>
      <c r="K58" s="53">
        <f t="shared" si="15"/>
        <v>0</v>
      </c>
      <c r="L58" s="53">
        <f t="shared" si="15"/>
        <v>0</v>
      </c>
      <c r="M58" s="54">
        <f t="shared" si="15"/>
        <v>0</v>
      </c>
      <c r="N58" s="199" t="str">
        <f t="shared" si="15"/>
        <v/>
      </c>
      <c r="O58" s="200"/>
    </row>
    <row r="59" spans="1:15" x14ac:dyDescent="0.2">
      <c r="A59" s="52">
        <f>$A$33</f>
        <v>2014</v>
      </c>
      <c r="B59" s="53">
        <f t="shared" ref="B59:N59" si="16">B34</f>
        <v>0</v>
      </c>
      <c r="C59" s="53">
        <f t="shared" si="16"/>
        <v>0</v>
      </c>
      <c r="D59" s="53">
        <f t="shared" si="16"/>
        <v>0</v>
      </c>
      <c r="E59" s="53">
        <f t="shared" si="16"/>
        <v>0</v>
      </c>
      <c r="F59" s="53">
        <f t="shared" si="16"/>
        <v>0</v>
      </c>
      <c r="G59" s="53">
        <f t="shared" si="16"/>
        <v>0</v>
      </c>
      <c r="H59" s="53">
        <f t="shared" si="16"/>
        <v>0</v>
      </c>
      <c r="I59" s="53">
        <f t="shared" si="16"/>
        <v>0</v>
      </c>
      <c r="J59" s="53">
        <f t="shared" si="16"/>
        <v>0</v>
      </c>
      <c r="K59" s="53">
        <f t="shared" si="16"/>
        <v>0</v>
      </c>
      <c r="L59" s="53">
        <f t="shared" si="16"/>
        <v>0</v>
      </c>
      <c r="M59" s="54">
        <f t="shared" si="16"/>
        <v>0</v>
      </c>
      <c r="N59" s="199" t="str">
        <f t="shared" si="16"/>
        <v/>
      </c>
      <c r="O59" s="200"/>
    </row>
    <row r="60" spans="1:15" x14ac:dyDescent="0.2">
      <c r="A60" s="55">
        <f>$A$41</f>
        <v>2013</v>
      </c>
      <c r="B60" s="56">
        <f t="shared" ref="B60:N60" si="17">B42</f>
        <v>0</v>
      </c>
      <c r="C60" s="57">
        <f t="shared" si="17"/>
        <v>0</v>
      </c>
      <c r="D60" s="57">
        <f t="shared" si="17"/>
        <v>0</v>
      </c>
      <c r="E60" s="57">
        <f t="shared" si="17"/>
        <v>0</v>
      </c>
      <c r="F60" s="57">
        <f t="shared" si="17"/>
        <v>0</v>
      </c>
      <c r="G60" s="57">
        <f t="shared" si="17"/>
        <v>0</v>
      </c>
      <c r="H60" s="57">
        <f t="shared" si="17"/>
        <v>0</v>
      </c>
      <c r="I60" s="57">
        <f t="shared" si="17"/>
        <v>0</v>
      </c>
      <c r="J60" s="57">
        <f t="shared" si="17"/>
        <v>0</v>
      </c>
      <c r="K60" s="57">
        <f t="shared" si="17"/>
        <v>0</v>
      </c>
      <c r="L60" s="57">
        <f t="shared" si="17"/>
        <v>0</v>
      </c>
      <c r="M60" s="58">
        <f t="shared" si="17"/>
        <v>0</v>
      </c>
      <c r="N60" s="199" t="str">
        <f t="shared" si="17"/>
        <v/>
      </c>
      <c r="O60" s="200"/>
    </row>
    <row r="61" spans="1:15" ht="10.8" thickBot="1" x14ac:dyDescent="0.25">
      <c r="A61" s="201" t="str">
        <f>$A$136</f>
        <v>Same Month Comparisons (Year-Over-Year)</v>
      </c>
      <c r="B61" s="202"/>
      <c r="C61" s="202"/>
      <c r="D61" s="202"/>
      <c r="E61" s="202"/>
      <c r="F61" s="202"/>
      <c r="G61" s="202"/>
      <c r="H61" s="202"/>
      <c r="I61" s="202"/>
      <c r="J61" s="202"/>
      <c r="K61" s="202"/>
      <c r="L61" s="202"/>
      <c r="M61" s="202"/>
      <c r="N61" s="202"/>
      <c r="O61" s="203"/>
    </row>
    <row r="62" spans="1:15" x14ac:dyDescent="0.2">
      <c r="A62" s="98"/>
      <c r="B62" s="38" t="str">
        <f>$B$17</f>
        <v>Jan.</v>
      </c>
      <c r="C62" s="38" t="str">
        <f>$C$17</f>
        <v>Feb.</v>
      </c>
      <c r="D62" s="38" t="str">
        <f>$D$17</f>
        <v>Mar.</v>
      </c>
      <c r="E62" s="38" t="str">
        <f>$E$17</f>
        <v>Apr.</v>
      </c>
      <c r="F62" s="38" t="str">
        <f>$F$17</f>
        <v>May</v>
      </c>
      <c r="G62" s="38" t="str">
        <f>$G$17</f>
        <v>Jun.</v>
      </c>
      <c r="H62" s="38" t="str">
        <f>$H$17</f>
        <v>Jul.</v>
      </c>
      <c r="I62" s="38" t="str">
        <f>$I$17</f>
        <v>Aug.</v>
      </c>
      <c r="J62" s="38" t="str">
        <f>$J$17</f>
        <v>Sep.</v>
      </c>
      <c r="K62" s="38" t="str">
        <f>$K$17</f>
        <v>Oct.</v>
      </c>
      <c r="L62" s="38" t="str">
        <f>$L$17</f>
        <v>Nov.</v>
      </c>
      <c r="M62" s="39" t="str">
        <f>$M$17</f>
        <v>Dec.</v>
      </c>
      <c r="N62" s="204" t="s">
        <v>31</v>
      </c>
      <c r="O62" s="205"/>
    </row>
    <row r="63" spans="1:15" x14ac:dyDescent="0.2">
      <c r="A63" s="59" t="str">
        <f>CONCATENATE(A58, " to ", A57)</f>
        <v>2015 to 2016</v>
      </c>
      <c r="B63" s="60" t="str">
        <f t="shared" ref="B63:M65" si="18">IF(B57=0," ",IF(B58=0," ",(B57-B58)/B58))</f>
        <v xml:space="preserve"> </v>
      </c>
      <c r="C63" s="60" t="str">
        <f t="shared" si="18"/>
        <v xml:space="preserve"> </v>
      </c>
      <c r="D63" s="60" t="str">
        <f t="shared" si="18"/>
        <v xml:space="preserve"> </v>
      </c>
      <c r="E63" s="60" t="str">
        <f t="shared" si="18"/>
        <v xml:space="preserve"> </v>
      </c>
      <c r="F63" s="60" t="str">
        <f t="shared" si="18"/>
        <v xml:space="preserve"> </v>
      </c>
      <c r="G63" s="60" t="str">
        <f t="shared" si="18"/>
        <v xml:space="preserve"> </v>
      </c>
      <c r="H63" s="60" t="str">
        <f t="shared" si="18"/>
        <v xml:space="preserve"> </v>
      </c>
      <c r="I63" s="60" t="str">
        <f t="shared" si="18"/>
        <v xml:space="preserve"> </v>
      </c>
      <c r="J63" s="60" t="str">
        <f t="shared" si="18"/>
        <v xml:space="preserve"> </v>
      </c>
      <c r="K63" s="60" t="str">
        <f t="shared" si="18"/>
        <v xml:space="preserve"> </v>
      </c>
      <c r="L63" s="60" t="str">
        <f t="shared" si="18"/>
        <v xml:space="preserve"> </v>
      </c>
      <c r="M63" s="61" t="str">
        <f t="shared" si="18"/>
        <v xml:space="preserve"> </v>
      </c>
      <c r="N63" s="206" t="str">
        <f>IF(ISERROR((AVERAGE(B63:M63))/12*COUNT(B63:M63)),"",(AVERAGE(B63:M63))/12*COUNT(B63:M63))</f>
        <v/>
      </c>
      <c r="O63" s="207"/>
    </row>
    <row r="64" spans="1:15" x14ac:dyDescent="0.2">
      <c r="A64" s="62" t="str">
        <f>CONCATENATE(A59, " to ", A58)</f>
        <v>2014 to 2015</v>
      </c>
      <c r="B64" s="63" t="str">
        <f t="shared" si="18"/>
        <v xml:space="preserve"> </v>
      </c>
      <c r="C64" s="63" t="str">
        <f t="shared" si="18"/>
        <v xml:space="preserve"> </v>
      </c>
      <c r="D64" s="63" t="str">
        <f t="shared" si="18"/>
        <v xml:space="preserve"> </v>
      </c>
      <c r="E64" s="63" t="str">
        <f t="shared" si="18"/>
        <v xml:space="preserve"> </v>
      </c>
      <c r="F64" s="63" t="str">
        <f t="shared" si="18"/>
        <v xml:space="preserve"> </v>
      </c>
      <c r="G64" s="63" t="str">
        <f t="shared" si="18"/>
        <v xml:space="preserve"> </v>
      </c>
      <c r="H64" s="63" t="str">
        <f t="shared" si="18"/>
        <v xml:space="preserve"> </v>
      </c>
      <c r="I64" s="63" t="str">
        <f t="shared" si="18"/>
        <v xml:space="preserve"> </v>
      </c>
      <c r="J64" s="63" t="str">
        <f t="shared" si="18"/>
        <v xml:space="preserve"> </v>
      </c>
      <c r="K64" s="63" t="str">
        <f t="shared" si="18"/>
        <v xml:space="preserve"> </v>
      </c>
      <c r="L64" s="63" t="str">
        <f t="shared" si="18"/>
        <v xml:space="preserve"> </v>
      </c>
      <c r="M64" s="64" t="str">
        <f t="shared" si="18"/>
        <v xml:space="preserve"> </v>
      </c>
      <c r="N64" s="206" t="str">
        <f>IF(ISERROR((AVERAGE(B64:M64))/12*COUNT(B64:M64)),"",(AVERAGE(B64:M64))/12*COUNT(B64:M64))</f>
        <v/>
      </c>
      <c r="O64" s="207"/>
    </row>
    <row r="65" spans="1:15" ht="10.8" thickBot="1" x14ac:dyDescent="0.25">
      <c r="A65" s="62" t="str">
        <f>CONCATENATE(A60, " to ", A59)</f>
        <v>2013 to 2014</v>
      </c>
      <c r="B65" s="63" t="str">
        <f t="shared" si="18"/>
        <v xml:space="preserve"> </v>
      </c>
      <c r="C65" s="63" t="str">
        <f t="shared" si="18"/>
        <v xml:space="preserve"> </v>
      </c>
      <c r="D65" s="63" t="str">
        <f t="shared" si="18"/>
        <v xml:space="preserve"> </v>
      </c>
      <c r="E65" s="63" t="str">
        <f t="shared" si="18"/>
        <v xml:space="preserve"> </v>
      </c>
      <c r="F65" s="63" t="str">
        <f t="shared" si="18"/>
        <v xml:space="preserve"> </v>
      </c>
      <c r="G65" s="63" t="str">
        <f t="shared" si="18"/>
        <v xml:space="preserve"> </v>
      </c>
      <c r="H65" s="63" t="str">
        <f t="shared" si="18"/>
        <v xml:space="preserve"> </v>
      </c>
      <c r="I65" s="63" t="str">
        <f t="shared" si="18"/>
        <v xml:space="preserve"> </v>
      </c>
      <c r="J65" s="63" t="str">
        <f t="shared" si="18"/>
        <v xml:space="preserve"> </v>
      </c>
      <c r="K65" s="63" t="str">
        <f t="shared" si="18"/>
        <v xml:space="preserve"> </v>
      </c>
      <c r="L65" s="63" t="str">
        <f t="shared" si="18"/>
        <v xml:space="preserve"> </v>
      </c>
      <c r="M65" s="64" t="str">
        <f t="shared" si="18"/>
        <v xml:space="preserve"> </v>
      </c>
      <c r="N65" s="206" t="str">
        <f>IF(ISERROR((AVERAGE(B65:M65))/12*COUNT(B65:M65)),"",(AVERAGE(B65:M65))/12*COUNT(B65:M65))</f>
        <v/>
      </c>
      <c r="O65" s="207"/>
    </row>
    <row r="66" spans="1:15" ht="12.6" thickBot="1" x14ac:dyDescent="0.25">
      <c r="A66" s="220" t="s">
        <v>32</v>
      </c>
      <c r="B66" s="196"/>
      <c r="C66" s="65">
        <f>COUNTIF(B57:M60, "&gt;0")</f>
        <v>0</v>
      </c>
      <c r="D66" s="196" t="s">
        <v>33</v>
      </c>
      <c r="E66" s="196"/>
      <c r="F66" s="196"/>
      <c r="G66" s="65">
        <f>COUNT(B63:M65)</f>
        <v>0</v>
      </c>
      <c r="H66" s="196" t="s">
        <v>34</v>
      </c>
      <c r="I66" s="196"/>
      <c r="J66" s="66" t="e">
        <f>SUM(B57:M60)/SUM(B132:M135)</f>
        <v>#DIV/0!</v>
      </c>
      <c r="K66" s="196" t="s">
        <v>35</v>
      </c>
      <c r="L66" s="196"/>
      <c r="M66" s="196"/>
      <c r="N66" s="197">
        <f>SUM(N63:N65)</f>
        <v>0</v>
      </c>
      <c r="O66" s="198"/>
    </row>
    <row r="67" spans="1:15" s="67" customFormat="1" ht="4.95" customHeight="1" thickTop="1" thickBot="1" x14ac:dyDescent="0.25">
      <c r="A67" s="44"/>
      <c r="B67" s="44"/>
      <c r="C67" s="44"/>
      <c r="D67" s="44"/>
      <c r="E67" s="44"/>
      <c r="F67" s="44"/>
      <c r="G67" s="44"/>
      <c r="H67" s="44"/>
      <c r="I67" s="44"/>
      <c r="J67" s="44"/>
      <c r="K67" s="44"/>
      <c r="L67" s="44"/>
      <c r="M67" s="44"/>
      <c r="N67" s="45" t="str">
        <f>IF(COUNTIF(B67:M67,"&gt;0")=12,SUM(B67:M67),"")</f>
        <v/>
      </c>
      <c r="O67" s="46"/>
    </row>
    <row r="68" spans="1:15" ht="12.6" thickTop="1" x14ac:dyDescent="0.25">
      <c r="A68" s="208" t="str">
        <f>$A$19</f>
        <v>SA Bookings Farmed Out</v>
      </c>
      <c r="B68" s="209"/>
      <c r="C68" s="209"/>
      <c r="D68" s="209"/>
      <c r="E68" s="209"/>
      <c r="F68" s="209"/>
      <c r="G68" s="209"/>
      <c r="H68" s="209"/>
      <c r="I68" s="209"/>
      <c r="J68" s="209"/>
      <c r="K68" s="209"/>
      <c r="L68" s="209"/>
      <c r="M68" s="209"/>
      <c r="N68" s="209"/>
      <c r="O68" s="210"/>
    </row>
    <row r="69" spans="1:15" ht="10.8" thickBot="1" x14ac:dyDescent="0.25">
      <c r="A69" s="211" t="str">
        <f t="shared" ref="A69" si="19">$A$130</f>
        <v>Monthly Summary</v>
      </c>
      <c r="B69" s="212"/>
      <c r="C69" s="212"/>
      <c r="D69" s="212"/>
      <c r="E69" s="212"/>
      <c r="F69" s="212"/>
      <c r="G69" s="212"/>
      <c r="H69" s="212"/>
      <c r="I69" s="212"/>
      <c r="J69" s="212"/>
      <c r="K69" s="212"/>
      <c r="L69" s="212"/>
      <c r="M69" s="212"/>
      <c r="N69" s="212"/>
      <c r="O69" s="213"/>
    </row>
    <row r="70" spans="1:15" x14ac:dyDescent="0.2">
      <c r="A70" s="98"/>
      <c r="B70" s="38" t="str">
        <f>$B$17</f>
        <v>Jan.</v>
      </c>
      <c r="C70" s="38" t="str">
        <f>$C$17</f>
        <v>Feb.</v>
      </c>
      <c r="D70" s="38" t="str">
        <f>$D$17</f>
        <v>Mar.</v>
      </c>
      <c r="E70" s="38" t="str">
        <f>$E$17</f>
        <v>Apr.</v>
      </c>
      <c r="F70" s="38" t="str">
        <f>$F$17</f>
        <v>May</v>
      </c>
      <c r="G70" s="38" t="str">
        <f>$G$17</f>
        <v>Jun.</v>
      </c>
      <c r="H70" s="38" t="str">
        <f>$H$17</f>
        <v>Jul.</v>
      </c>
      <c r="I70" s="38" t="str">
        <f>$I$17</f>
        <v>Aug.</v>
      </c>
      <c r="J70" s="38" t="str">
        <f>$J$17</f>
        <v>Sep.</v>
      </c>
      <c r="K70" s="38" t="str">
        <f>$K$17</f>
        <v>Oct.</v>
      </c>
      <c r="L70" s="38" t="str">
        <f>$L$17</f>
        <v>Nov.</v>
      </c>
      <c r="M70" s="39" t="str">
        <f>$M$17</f>
        <v>Dec.</v>
      </c>
      <c r="N70" s="214" t="str">
        <f>$N$17</f>
        <v>12 Month Total</v>
      </c>
      <c r="O70" s="215"/>
    </row>
    <row r="71" spans="1:15" x14ac:dyDescent="0.2">
      <c r="A71" s="48">
        <f>$A$17</f>
        <v>2016</v>
      </c>
      <c r="B71" s="49">
        <f t="shared" ref="B71:N71" si="20">B19</f>
        <v>0</v>
      </c>
      <c r="C71" s="49">
        <f t="shared" si="20"/>
        <v>0</v>
      </c>
      <c r="D71" s="49">
        <f t="shared" si="20"/>
        <v>0</v>
      </c>
      <c r="E71" s="49">
        <f t="shared" si="20"/>
        <v>0</v>
      </c>
      <c r="F71" s="49">
        <f t="shared" si="20"/>
        <v>0</v>
      </c>
      <c r="G71" s="49">
        <f t="shared" si="20"/>
        <v>0</v>
      </c>
      <c r="H71" s="49">
        <f t="shared" si="20"/>
        <v>0</v>
      </c>
      <c r="I71" s="49">
        <f t="shared" si="20"/>
        <v>0</v>
      </c>
      <c r="J71" s="49">
        <f t="shared" si="20"/>
        <v>0</v>
      </c>
      <c r="K71" s="49">
        <f t="shared" si="20"/>
        <v>0</v>
      </c>
      <c r="L71" s="50">
        <f t="shared" si="20"/>
        <v>0</v>
      </c>
      <c r="M71" s="51">
        <f t="shared" si="20"/>
        <v>0</v>
      </c>
      <c r="N71" s="216" t="str">
        <f t="shared" si="20"/>
        <v/>
      </c>
      <c r="O71" s="217"/>
    </row>
    <row r="72" spans="1:15" x14ac:dyDescent="0.2">
      <c r="A72" s="52">
        <f>$A$25</f>
        <v>2015</v>
      </c>
      <c r="B72" s="53">
        <f t="shared" ref="B72:N72" si="21">B27</f>
        <v>0</v>
      </c>
      <c r="C72" s="53">
        <f t="shared" si="21"/>
        <v>0</v>
      </c>
      <c r="D72" s="53">
        <f t="shared" si="21"/>
        <v>0</v>
      </c>
      <c r="E72" s="53">
        <f t="shared" si="21"/>
        <v>0</v>
      </c>
      <c r="F72" s="53">
        <f t="shared" si="21"/>
        <v>0</v>
      </c>
      <c r="G72" s="53">
        <f t="shared" si="21"/>
        <v>0</v>
      </c>
      <c r="H72" s="53">
        <f t="shared" si="21"/>
        <v>0</v>
      </c>
      <c r="I72" s="53">
        <f t="shared" si="21"/>
        <v>0</v>
      </c>
      <c r="J72" s="53">
        <f t="shared" si="21"/>
        <v>0</v>
      </c>
      <c r="K72" s="53">
        <f t="shared" si="21"/>
        <v>0</v>
      </c>
      <c r="L72" s="53">
        <f t="shared" si="21"/>
        <v>0</v>
      </c>
      <c r="M72" s="54">
        <f t="shared" si="21"/>
        <v>0</v>
      </c>
      <c r="N72" s="199" t="str">
        <f t="shared" si="21"/>
        <v/>
      </c>
      <c r="O72" s="200"/>
    </row>
    <row r="73" spans="1:15" x14ac:dyDescent="0.2">
      <c r="A73" s="52">
        <f>$A$33</f>
        <v>2014</v>
      </c>
      <c r="B73" s="53">
        <f t="shared" ref="B73:N73" si="22">B35</f>
        <v>0</v>
      </c>
      <c r="C73" s="53">
        <f t="shared" si="22"/>
        <v>0</v>
      </c>
      <c r="D73" s="53">
        <f t="shared" si="22"/>
        <v>0</v>
      </c>
      <c r="E73" s="53">
        <f t="shared" si="22"/>
        <v>0</v>
      </c>
      <c r="F73" s="53">
        <f t="shared" si="22"/>
        <v>0</v>
      </c>
      <c r="G73" s="53">
        <f t="shared" si="22"/>
        <v>0</v>
      </c>
      <c r="H73" s="53">
        <f t="shared" si="22"/>
        <v>0</v>
      </c>
      <c r="I73" s="53">
        <f t="shared" si="22"/>
        <v>0</v>
      </c>
      <c r="J73" s="53">
        <f t="shared" si="22"/>
        <v>0</v>
      </c>
      <c r="K73" s="53">
        <f t="shared" si="22"/>
        <v>0</v>
      </c>
      <c r="L73" s="53">
        <f t="shared" si="22"/>
        <v>0</v>
      </c>
      <c r="M73" s="54">
        <f t="shared" si="22"/>
        <v>0</v>
      </c>
      <c r="N73" s="199" t="str">
        <f t="shared" si="22"/>
        <v/>
      </c>
      <c r="O73" s="200"/>
    </row>
    <row r="74" spans="1:15" x14ac:dyDescent="0.2">
      <c r="A74" s="55">
        <f>$A$41</f>
        <v>2013</v>
      </c>
      <c r="B74" s="56">
        <f t="shared" ref="B74:N74" si="23">B43</f>
        <v>0</v>
      </c>
      <c r="C74" s="57">
        <f t="shared" si="23"/>
        <v>0</v>
      </c>
      <c r="D74" s="57">
        <f t="shared" si="23"/>
        <v>0</v>
      </c>
      <c r="E74" s="57">
        <f t="shared" si="23"/>
        <v>0</v>
      </c>
      <c r="F74" s="57">
        <f t="shared" si="23"/>
        <v>0</v>
      </c>
      <c r="G74" s="57">
        <f t="shared" si="23"/>
        <v>0</v>
      </c>
      <c r="H74" s="57">
        <f t="shared" si="23"/>
        <v>0</v>
      </c>
      <c r="I74" s="57">
        <f t="shared" si="23"/>
        <v>0</v>
      </c>
      <c r="J74" s="57">
        <f t="shared" si="23"/>
        <v>0</v>
      </c>
      <c r="K74" s="57">
        <f t="shared" si="23"/>
        <v>0</v>
      </c>
      <c r="L74" s="57">
        <f t="shared" si="23"/>
        <v>0</v>
      </c>
      <c r="M74" s="58">
        <f t="shared" si="23"/>
        <v>0</v>
      </c>
      <c r="N74" s="199" t="str">
        <f t="shared" si="23"/>
        <v/>
      </c>
      <c r="O74" s="200"/>
    </row>
    <row r="75" spans="1:15" ht="10.8" thickBot="1" x14ac:dyDescent="0.25">
      <c r="A75" s="211" t="str">
        <f>$A$136</f>
        <v>Same Month Comparisons (Year-Over-Year)</v>
      </c>
      <c r="B75" s="212"/>
      <c r="C75" s="212"/>
      <c r="D75" s="212"/>
      <c r="E75" s="212"/>
      <c r="F75" s="212"/>
      <c r="G75" s="212"/>
      <c r="H75" s="212"/>
      <c r="I75" s="212"/>
      <c r="J75" s="212"/>
      <c r="K75" s="212"/>
      <c r="L75" s="212"/>
      <c r="M75" s="212"/>
      <c r="N75" s="212"/>
      <c r="O75" s="213"/>
    </row>
    <row r="76" spans="1:15" x14ac:dyDescent="0.2">
      <c r="A76" s="98"/>
      <c r="B76" s="38" t="str">
        <f>$B$17</f>
        <v>Jan.</v>
      </c>
      <c r="C76" s="38" t="str">
        <f>$C$17</f>
        <v>Feb.</v>
      </c>
      <c r="D76" s="38" t="str">
        <f>$D$17</f>
        <v>Mar.</v>
      </c>
      <c r="E76" s="38" t="str">
        <f>$E$17</f>
        <v>Apr.</v>
      </c>
      <c r="F76" s="38" t="str">
        <f>$F$17</f>
        <v>May</v>
      </c>
      <c r="G76" s="38" t="str">
        <f>$G$17</f>
        <v>Jun.</v>
      </c>
      <c r="H76" s="38" t="str">
        <f>$H$17</f>
        <v>Jul.</v>
      </c>
      <c r="I76" s="38" t="str">
        <f>$I$17</f>
        <v>Aug.</v>
      </c>
      <c r="J76" s="38" t="str">
        <f>$J$17</f>
        <v>Sep.</v>
      </c>
      <c r="K76" s="38" t="str">
        <f>$K$17</f>
        <v>Oct.</v>
      </c>
      <c r="L76" s="38" t="str">
        <f>$L$17</f>
        <v>Nov.</v>
      </c>
      <c r="M76" s="39" t="str">
        <f>$M$17</f>
        <v>Dec.</v>
      </c>
      <c r="N76" s="218" t="str">
        <f t="shared" ref="N76" si="24">$N$62</f>
        <v>Change</v>
      </c>
      <c r="O76" s="219"/>
    </row>
    <row r="77" spans="1:15" x14ac:dyDescent="0.2">
      <c r="A77" s="59" t="str">
        <f>CONCATENATE(A72, " to ", A71)</f>
        <v>2015 to 2016</v>
      </c>
      <c r="B77" s="68" t="str">
        <f t="shared" ref="B77:M79" si="25">IF(B71=0," ",IF(B72=0," ",(B71-B72)/B72))</f>
        <v xml:space="preserve"> </v>
      </c>
      <c r="C77" s="68" t="str">
        <f t="shared" si="25"/>
        <v xml:space="preserve"> </v>
      </c>
      <c r="D77" s="68" t="str">
        <f t="shared" si="25"/>
        <v xml:space="preserve"> </v>
      </c>
      <c r="E77" s="68" t="str">
        <f t="shared" si="25"/>
        <v xml:space="preserve"> </v>
      </c>
      <c r="F77" s="68" t="str">
        <f t="shared" si="25"/>
        <v xml:space="preserve"> </v>
      </c>
      <c r="G77" s="68" t="str">
        <f t="shared" si="25"/>
        <v xml:space="preserve"> </v>
      </c>
      <c r="H77" s="68" t="str">
        <f t="shared" si="25"/>
        <v xml:space="preserve"> </v>
      </c>
      <c r="I77" s="68" t="str">
        <f t="shared" si="25"/>
        <v xml:space="preserve"> </v>
      </c>
      <c r="J77" s="68" t="str">
        <f t="shared" si="25"/>
        <v xml:space="preserve"> </v>
      </c>
      <c r="K77" s="68" t="str">
        <f t="shared" si="25"/>
        <v xml:space="preserve"> </v>
      </c>
      <c r="L77" s="68" t="str">
        <f t="shared" si="25"/>
        <v xml:space="preserve"> </v>
      </c>
      <c r="M77" s="69" t="str">
        <f t="shared" si="25"/>
        <v xml:space="preserve"> </v>
      </c>
      <c r="N77" s="206" t="str">
        <f>IF(ISERROR((AVERAGE(B77:M77))/12*COUNT(B77:M77)),"",(AVERAGE(B77:M77))/12*COUNT(B77:M77))</f>
        <v/>
      </c>
      <c r="O77" s="207"/>
    </row>
    <row r="78" spans="1:15" x14ac:dyDescent="0.2">
      <c r="A78" s="62" t="str">
        <f>CONCATENATE(A73, " to ", A72)</f>
        <v>2014 to 2015</v>
      </c>
      <c r="B78" s="70" t="str">
        <f t="shared" si="25"/>
        <v xml:space="preserve"> </v>
      </c>
      <c r="C78" s="70" t="str">
        <f t="shared" si="25"/>
        <v xml:space="preserve"> </v>
      </c>
      <c r="D78" s="70" t="str">
        <f t="shared" si="25"/>
        <v xml:space="preserve"> </v>
      </c>
      <c r="E78" s="70" t="str">
        <f t="shared" si="25"/>
        <v xml:space="preserve"> </v>
      </c>
      <c r="F78" s="70" t="str">
        <f t="shared" si="25"/>
        <v xml:space="preserve"> </v>
      </c>
      <c r="G78" s="70" t="str">
        <f t="shared" si="25"/>
        <v xml:space="preserve"> </v>
      </c>
      <c r="H78" s="70" t="str">
        <f t="shared" si="25"/>
        <v xml:space="preserve"> </v>
      </c>
      <c r="I78" s="70" t="str">
        <f t="shared" si="25"/>
        <v xml:space="preserve"> </v>
      </c>
      <c r="J78" s="70" t="str">
        <f t="shared" si="25"/>
        <v xml:space="preserve"> </v>
      </c>
      <c r="K78" s="70" t="str">
        <f t="shared" si="25"/>
        <v xml:space="preserve"> </v>
      </c>
      <c r="L78" s="70" t="str">
        <f t="shared" si="25"/>
        <v xml:space="preserve"> </v>
      </c>
      <c r="M78" s="71" t="str">
        <f t="shared" si="25"/>
        <v xml:space="preserve"> </v>
      </c>
      <c r="N78" s="206" t="str">
        <f>IF(ISERROR((AVERAGE(B78:M78))/12*COUNT(B78:M78)),"",(AVERAGE(B78:M78))/12*COUNT(B78:M78))</f>
        <v/>
      </c>
      <c r="O78" s="207"/>
    </row>
    <row r="79" spans="1:15" ht="10.8" thickBot="1" x14ac:dyDescent="0.25">
      <c r="A79" s="62" t="str">
        <f>CONCATENATE(A74, " to ", A73)</f>
        <v>2013 to 2014</v>
      </c>
      <c r="B79" s="70" t="str">
        <f t="shared" si="25"/>
        <v xml:space="preserve"> </v>
      </c>
      <c r="C79" s="70" t="str">
        <f t="shared" si="25"/>
        <v xml:space="preserve"> </v>
      </c>
      <c r="D79" s="70" t="str">
        <f t="shared" si="25"/>
        <v xml:space="preserve"> </v>
      </c>
      <c r="E79" s="70" t="str">
        <f t="shared" si="25"/>
        <v xml:space="preserve"> </v>
      </c>
      <c r="F79" s="70" t="str">
        <f t="shared" si="25"/>
        <v xml:space="preserve"> </v>
      </c>
      <c r="G79" s="70" t="str">
        <f t="shared" si="25"/>
        <v xml:space="preserve"> </v>
      </c>
      <c r="H79" s="70" t="str">
        <f t="shared" si="25"/>
        <v xml:space="preserve"> </v>
      </c>
      <c r="I79" s="70" t="str">
        <f t="shared" si="25"/>
        <v xml:space="preserve"> </v>
      </c>
      <c r="J79" s="70" t="str">
        <f t="shared" si="25"/>
        <v xml:space="preserve"> </v>
      </c>
      <c r="K79" s="70" t="str">
        <f t="shared" si="25"/>
        <v xml:space="preserve"> </v>
      </c>
      <c r="L79" s="70" t="str">
        <f t="shared" si="25"/>
        <v xml:space="preserve"> </v>
      </c>
      <c r="M79" s="71" t="str">
        <f t="shared" si="25"/>
        <v xml:space="preserve"> </v>
      </c>
      <c r="N79" s="206" t="str">
        <f>IF(ISERROR((AVERAGE(B79:M79))/12*COUNT(B79:M79)),"",(AVERAGE(B79:M79))/12*COUNT(B79:M79))</f>
        <v/>
      </c>
      <c r="O79" s="207"/>
    </row>
    <row r="80" spans="1:15" ht="12.6" thickBot="1" x14ac:dyDescent="0.25">
      <c r="A80" s="220" t="s">
        <v>32</v>
      </c>
      <c r="B80" s="196"/>
      <c r="C80" s="65">
        <f>COUNTIF(B71:M74, "&gt;0")</f>
        <v>0</v>
      </c>
      <c r="D80" s="196" t="s">
        <v>33</v>
      </c>
      <c r="E80" s="196"/>
      <c r="F80" s="196"/>
      <c r="G80" s="65">
        <f>COUNT(B77:M79)</f>
        <v>0</v>
      </c>
      <c r="H80" s="196" t="s">
        <v>34</v>
      </c>
      <c r="I80" s="196"/>
      <c r="J80" s="66" t="e">
        <f>SUM(B71:M74)/SUM(B132:M135)</f>
        <v>#DIV/0!</v>
      </c>
      <c r="K80" s="196" t="str">
        <f>$K$66</f>
        <v>Total Increase:</v>
      </c>
      <c r="L80" s="196"/>
      <c r="M80" s="196"/>
      <c r="N80" s="197">
        <f>SUM(N77:N79)</f>
        <v>0</v>
      </c>
      <c r="O80" s="198"/>
    </row>
    <row r="81" spans="1:15" s="67" customFormat="1" ht="4.05" customHeight="1" thickTop="1" thickBot="1" x14ac:dyDescent="0.25">
      <c r="A81" s="72"/>
      <c r="B81" s="72"/>
      <c r="C81" s="72"/>
      <c r="D81" s="72"/>
      <c r="E81" s="72"/>
      <c r="F81" s="72"/>
      <c r="G81" s="72"/>
      <c r="H81" s="72"/>
      <c r="I81" s="72"/>
      <c r="J81" s="72"/>
      <c r="K81" s="72"/>
      <c r="L81" s="72"/>
      <c r="M81" s="72"/>
      <c r="N81" s="73" t="str">
        <f>IF(COUNTIF(B81:M81,"&gt;0")=12,SUM(B81:M81),"")</f>
        <v/>
      </c>
    </row>
    <row r="82" spans="1:15" ht="12.6" thickTop="1" x14ac:dyDescent="0.25">
      <c r="A82" s="208" t="str">
        <f>$A$20</f>
        <v>SA Bookings Declined</v>
      </c>
      <c r="B82" s="209"/>
      <c r="C82" s="209"/>
      <c r="D82" s="209"/>
      <c r="E82" s="209"/>
      <c r="F82" s="209"/>
      <c r="G82" s="209"/>
      <c r="H82" s="209"/>
      <c r="I82" s="209"/>
      <c r="J82" s="209"/>
      <c r="K82" s="209"/>
      <c r="L82" s="209"/>
      <c r="M82" s="209"/>
      <c r="N82" s="209"/>
      <c r="O82" s="210"/>
    </row>
    <row r="83" spans="1:15" ht="10.8" thickBot="1" x14ac:dyDescent="0.25">
      <c r="A83" s="211" t="str">
        <f t="shared" ref="A83" si="26">$A$130</f>
        <v>Monthly Summary</v>
      </c>
      <c r="B83" s="212"/>
      <c r="C83" s="212"/>
      <c r="D83" s="212"/>
      <c r="E83" s="212"/>
      <c r="F83" s="212"/>
      <c r="G83" s="212"/>
      <c r="H83" s="212"/>
      <c r="I83" s="212"/>
      <c r="J83" s="212"/>
      <c r="K83" s="212"/>
      <c r="L83" s="212"/>
      <c r="M83" s="212"/>
      <c r="N83" s="212"/>
      <c r="O83" s="213"/>
    </row>
    <row r="84" spans="1:15" x14ac:dyDescent="0.2">
      <c r="A84" s="98"/>
      <c r="B84" s="38" t="str">
        <f>$B$17</f>
        <v>Jan.</v>
      </c>
      <c r="C84" s="38" t="str">
        <f>$C$17</f>
        <v>Feb.</v>
      </c>
      <c r="D84" s="38" t="str">
        <f>$D$17</f>
        <v>Mar.</v>
      </c>
      <c r="E84" s="38" t="str">
        <f>$E$17</f>
        <v>Apr.</v>
      </c>
      <c r="F84" s="38" t="str">
        <f>$F$17</f>
        <v>May</v>
      </c>
      <c r="G84" s="38" t="str">
        <f>$G$17</f>
        <v>Jun.</v>
      </c>
      <c r="H84" s="38" t="str">
        <f>$H$17</f>
        <v>Jul.</v>
      </c>
      <c r="I84" s="38" t="str">
        <f>$I$17</f>
        <v>Aug.</v>
      </c>
      <c r="J84" s="38" t="str">
        <f>$J$17</f>
        <v>Sep.</v>
      </c>
      <c r="K84" s="38" t="str">
        <f>$K$17</f>
        <v>Oct.</v>
      </c>
      <c r="L84" s="38" t="str">
        <f>$L$17</f>
        <v>Nov.</v>
      </c>
      <c r="M84" s="39" t="str">
        <f>$M$17</f>
        <v>Dec.</v>
      </c>
      <c r="N84" s="214" t="str">
        <f>$N$17</f>
        <v>12 Month Total</v>
      </c>
      <c r="O84" s="215"/>
    </row>
    <row r="85" spans="1:15" x14ac:dyDescent="0.2">
      <c r="A85" s="48">
        <f>$A$17</f>
        <v>2016</v>
      </c>
      <c r="B85" s="49">
        <f t="shared" ref="B85:N85" si="27">B20</f>
        <v>0</v>
      </c>
      <c r="C85" s="49">
        <f t="shared" si="27"/>
        <v>0</v>
      </c>
      <c r="D85" s="49">
        <f t="shared" si="27"/>
        <v>0</v>
      </c>
      <c r="E85" s="49">
        <f t="shared" si="27"/>
        <v>0</v>
      </c>
      <c r="F85" s="49">
        <f t="shared" si="27"/>
        <v>0</v>
      </c>
      <c r="G85" s="49">
        <f t="shared" si="27"/>
        <v>0</v>
      </c>
      <c r="H85" s="49">
        <f t="shared" si="27"/>
        <v>0</v>
      </c>
      <c r="I85" s="49">
        <f t="shared" si="27"/>
        <v>0</v>
      </c>
      <c r="J85" s="49">
        <f t="shared" si="27"/>
        <v>0</v>
      </c>
      <c r="K85" s="49">
        <f t="shared" si="27"/>
        <v>0</v>
      </c>
      <c r="L85" s="50">
        <f t="shared" si="27"/>
        <v>0</v>
      </c>
      <c r="M85" s="51">
        <f t="shared" si="27"/>
        <v>0</v>
      </c>
      <c r="N85" s="216" t="str">
        <f t="shared" si="27"/>
        <v/>
      </c>
      <c r="O85" s="217"/>
    </row>
    <row r="86" spans="1:15" x14ac:dyDescent="0.2">
      <c r="A86" s="52">
        <f>$A$25</f>
        <v>2015</v>
      </c>
      <c r="B86" s="53">
        <f t="shared" ref="B86:N86" si="28">B28</f>
        <v>0</v>
      </c>
      <c r="C86" s="53">
        <f t="shared" si="28"/>
        <v>0</v>
      </c>
      <c r="D86" s="53">
        <f t="shared" si="28"/>
        <v>0</v>
      </c>
      <c r="E86" s="53">
        <f t="shared" si="28"/>
        <v>0</v>
      </c>
      <c r="F86" s="53">
        <f t="shared" si="28"/>
        <v>0</v>
      </c>
      <c r="G86" s="53">
        <f t="shared" si="28"/>
        <v>0</v>
      </c>
      <c r="H86" s="53">
        <f t="shared" si="28"/>
        <v>0</v>
      </c>
      <c r="I86" s="53">
        <f t="shared" si="28"/>
        <v>0</v>
      </c>
      <c r="J86" s="53">
        <f t="shared" si="28"/>
        <v>0</v>
      </c>
      <c r="K86" s="53">
        <f t="shared" si="28"/>
        <v>0</v>
      </c>
      <c r="L86" s="53">
        <f t="shared" si="28"/>
        <v>0</v>
      </c>
      <c r="M86" s="54">
        <f t="shared" si="28"/>
        <v>0</v>
      </c>
      <c r="N86" s="199" t="str">
        <f t="shared" si="28"/>
        <v/>
      </c>
      <c r="O86" s="200"/>
    </row>
    <row r="87" spans="1:15" x14ac:dyDescent="0.2">
      <c r="A87" s="52">
        <f>$A$33</f>
        <v>2014</v>
      </c>
      <c r="B87" s="53">
        <f t="shared" ref="B87:N87" si="29">B36</f>
        <v>0</v>
      </c>
      <c r="C87" s="53">
        <f t="shared" si="29"/>
        <v>0</v>
      </c>
      <c r="D87" s="53">
        <f t="shared" si="29"/>
        <v>0</v>
      </c>
      <c r="E87" s="53">
        <f t="shared" si="29"/>
        <v>0</v>
      </c>
      <c r="F87" s="53">
        <f t="shared" si="29"/>
        <v>0</v>
      </c>
      <c r="G87" s="53">
        <f t="shared" si="29"/>
        <v>0</v>
      </c>
      <c r="H87" s="53">
        <f t="shared" si="29"/>
        <v>0</v>
      </c>
      <c r="I87" s="53">
        <f t="shared" si="29"/>
        <v>0</v>
      </c>
      <c r="J87" s="53">
        <f t="shared" si="29"/>
        <v>0</v>
      </c>
      <c r="K87" s="53">
        <f t="shared" si="29"/>
        <v>0</v>
      </c>
      <c r="L87" s="53">
        <f t="shared" si="29"/>
        <v>0</v>
      </c>
      <c r="M87" s="54">
        <f t="shared" si="29"/>
        <v>0</v>
      </c>
      <c r="N87" s="199" t="str">
        <f t="shared" si="29"/>
        <v/>
      </c>
      <c r="O87" s="200"/>
    </row>
    <row r="88" spans="1:15" x14ac:dyDescent="0.2">
      <c r="A88" s="55">
        <f>$A$41</f>
        <v>2013</v>
      </c>
      <c r="B88" s="56">
        <f t="shared" ref="B88:N88" si="30">B44</f>
        <v>0</v>
      </c>
      <c r="C88" s="57">
        <f t="shared" si="30"/>
        <v>0</v>
      </c>
      <c r="D88" s="57">
        <f t="shared" si="30"/>
        <v>0</v>
      </c>
      <c r="E88" s="57">
        <f t="shared" si="30"/>
        <v>0</v>
      </c>
      <c r="F88" s="57">
        <f t="shared" si="30"/>
        <v>0</v>
      </c>
      <c r="G88" s="57">
        <f t="shared" si="30"/>
        <v>0</v>
      </c>
      <c r="H88" s="57">
        <f t="shared" si="30"/>
        <v>0</v>
      </c>
      <c r="I88" s="57">
        <f t="shared" si="30"/>
        <v>0</v>
      </c>
      <c r="J88" s="57">
        <f t="shared" si="30"/>
        <v>0</v>
      </c>
      <c r="K88" s="57">
        <f t="shared" si="30"/>
        <v>0</v>
      </c>
      <c r="L88" s="57">
        <f t="shared" si="30"/>
        <v>0</v>
      </c>
      <c r="M88" s="58">
        <f t="shared" si="30"/>
        <v>0</v>
      </c>
      <c r="N88" s="199" t="str">
        <f t="shared" si="30"/>
        <v/>
      </c>
      <c r="O88" s="200"/>
    </row>
    <row r="89" spans="1:15" ht="10.8" thickBot="1" x14ac:dyDescent="0.25">
      <c r="A89" s="201" t="str">
        <f>$A$136</f>
        <v>Same Month Comparisons (Year-Over-Year)</v>
      </c>
      <c r="B89" s="202"/>
      <c r="C89" s="202"/>
      <c r="D89" s="202"/>
      <c r="E89" s="202"/>
      <c r="F89" s="202"/>
      <c r="G89" s="202"/>
      <c r="H89" s="202"/>
      <c r="I89" s="202"/>
      <c r="J89" s="202"/>
      <c r="K89" s="202"/>
      <c r="L89" s="202"/>
      <c r="M89" s="202"/>
      <c r="N89" s="202"/>
      <c r="O89" s="203"/>
    </row>
    <row r="90" spans="1:15" x14ac:dyDescent="0.2">
      <c r="A90" s="98"/>
      <c r="B90" s="38" t="str">
        <f>$B$17</f>
        <v>Jan.</v>
      </c>
      <c r="C90" s="38" t="str">
        <f>$C$17</f>
        <v>Feb.</v>
      </c>
      <c r="D90" s="38" t="str">
        <f>$D$17</f>
        <v>Mar.</v>
      </c>
      <c r="E90" s="38" t="str">
        <f>$E$17</f>
        <v>Apr.</v>
      </c>
      <c r="F90" s="38" t="str">
        <f>$F$17</f>
        <v>May</v>
      </c>
      <c r="G90" s="38" t="str">
        <f>$G$17</f>
        <v>Jun.</v>
      </c>
      <c r="H90" s="38" t="str">
        <f>$H$17</f>
        <v>Jul.</v>
      </c>
      <c r="I90" s="38" t="str">
        <f>$I$17</f>
        <v>Aug.</v>
      </c>
      <c r="J90" s="38" t="str">
        <f>$J$17</f>
        <v>Sep.</v>
      </c>
      <c r="K90" s="38" t="str">
        <f>$K$17</f>
        <v>Oct.</v>
      </c>
      <c r="L90" s="38" t="str">
        <f>$L$17</f>
        <v>Nov.</v>
      </c>
      <c r="M90" s="39" t="str">
        <f>$M$17</f>
        <v>Dec.</v>
      </c>
      <c r="N90" s="218" t="str">
        <f t="shared" ref="N90" si="31">$N$62</f>
        <v>Change</v>
      </c>
      <c r="O90" s="219"/>
    </row>
    <row r="91" spans="1:15" x14ac:dyDescent="0.2">
      <c r="A91" s="59" t="str">
        <f>CONCATENATE(A86, " to ", A85)</f>
        <v>2015 to 2016</v>
      </c>
      <c r="B91" s="68" t="str">
        <f t="shared" ref="B91:M93" si="32">IF(B85=0," ",IF(B86=0," ",(B85-B86)/B86))</f>
        <v xml:space="preserve"> </v>
      </c>
      <c r="C91" s="68" t="str">
        <f t="shared" si="32"/>
        <v xml:space="preserve"> </v>
      </c>
      <c r="D91" s="68" t="str">
        <f t="shared" si="32"/>
        <v xml:space="preserve"> </v>
      </c>
      <c r="E91" s="68" t="str">
        <f t="shared" si="32"/>
        <v xml:space="preserve"> </v>
      </c>
      <c r="F91" s="68" t="str">
        <f t="shared" si="32"/>
        <v xml:space="preserve"> </v>
      </c>
      <c r="G91" s="68" t="str">
        <f t="shared" si="32"/>
        <v xml:space="preserve"> </v>
      </c>
      <c r="H91" s="68" t="str">
        <f t="shared" si="32"/>
        <v xml:space="preserve"> </v>
      </c>
      <c r="I91" s="68" t="str">
        <f t="shared" si="32"/>
        <v xml:space="preserve"> </v>
      </c>
      <c r="J91" s="68" t="str">
        <f t="shared" si="32"/>
        <v xml:space="preserve"> </v>
      </c>
      <c r="K91" s="68" t="str">
        <f t="shared" si="32"/>
        <v xml:space="preserve"> </v>
      </c>
      <c r="L91" s="68" t="str">
        <f t="shared" si="32"/>
        <v xml:space="preserve"> </v>
      </c>
      <c r="M91" s="69" t="str">
        <f t="shared" si="32"/>
        <v xml:space="preserve"> </v>
      </c>
      <c r="N91" s="206" t="str">
        <f>IF(ISERROR((AVERAGE(B91:M91))/12*COUNT(B91:M91)),"",(AVERAGE(B91:M91))/12*COUNT(B91:M91))</f>
        <v/>
      </c>
      <c r="O91" s="207"/>
    </row>
    <row r="92" spans="1:15" x14ac:dyDescent="0.2">
      <c r="A92" s="62" t="str">
        <f>CONCATENATE(A87, " to ", A86)</f>
        <v>2014 to 2015</v>
      </c>
      <c r="B92" s="70" t="str">
        <f t="shared" si="32"/>
        <v xml:space="preserve"> </v>
      </c>
      <c r="C92" s="70" t="str">
        <f t="shared" si="32"/>
        <v xml:space="preserve"> </v>
      </c>
      <c r="D92" s="70" t="str">
        <f t="shared" si="32"/>
        <v xml:space="preserve"> </v>
      </c>
      <c r="E92" s="70" t="str">
        <f t="shared" si="32"/>
        <v xml:space="preserve"> </v>
      </c>
      <c r="F92" s="70" t="str">
        <f t="shared" si="32"/>
        <v xml:space="preserve"> </v>
      </c>
      <c r="G92" s="70" t="str">
        <f t="shared" si="32"/>
        <v xml:space="preserve"> </v>
      </c>
      <c r="H92" s="70" t="str">
        <f t="shared" si="32"/>
        <v xml:space="preserve"> </v>
      </c>
      <c r="I92" s="70" t="str">
        <f t="shared" si="32"/>
        <v xml:space="preserve"> </v>
      </c>
      <c r="J92" s="70" t="str">
        <f t="shared" si="32"/>
        <v xml:space="preserve"> </v>
      </c>
      <c r="K92" s="70" t="str">
        <f t="shared" si="32"/>
        <v xml:space="preserve"> </v>
      </c>
      <c r="L92" s="70" t="str">
        <f t="shared" si="32"/>
        <v xml:space="preserve"> </v>
      </c>
      <c r="M92" s="71" t="str">
        <f t="shared" si="32"/>
        <v xml:space="preserve"> </v>
      </c>
      <c r="N92" s="206" t="str">
        <f>IF(ISERROR((AVERAGE(B92:M92))/12*COUNT(B92:M92)),"",(AVERAGE(B92:M92))/12*COUNT(B92:M92))</f>
        <v/>
      </c>
      <c r="O92" s="207"/>
    </row>
    <row r="93" spans="1:15" ht="10.8" thickBot="1" x14ac:dyDescent="0.25">
      <c r="A93" s="62" t="str">
        <f>CONCATENATE(A88, " to ", A87)</f>
        <v>2013 to 2014</v>
      </c>
      <c r="B93" s="70" t="str">
        <f t="shared" si="32"/>
        <v xml:space="preserve"> </v>
      </c>
      <c r="C93" s="70" t="str">
        <f t="shared" si="32"/>
        <v xml:space="preserve"> </v>
      </c>
      <c r="D93" s="70" t="str">
        <f t="shared" si="32"/>
        <v xml:space="preserve"> </v>
      </c>
      <c r="E93" s="70" t="str">
        <f t="shared" si="32"/>
        <v xml:space="preserve"> </v>
      </c>
      <c r="F93" s="70" t="str">
        <f t="shared" si="32"/>
        <v xml:space="preserve"> </v>
      </c>
      <c r="G93" s="70" t="str">
        <f t="shared" si="32"/>
        <v xml:space="preserve"> </v>
      </c>
      <c r="H93" s="70" t="str">
        <f t="shared" si="32"/>
        <v xml:space="preserve"> </v>
      </c>
      <c r="I93" s="70" t="str">
        <f t="shared" si="32"/>
        <v xml:space="preserve"> </v>
      </c>
      <c r="J93" s="70" t="str">
        <f t="shared" si="32"/>
        <v xml:space="preserve"> </v>
      </c>
      <c r="K93" s="70" t="str">
        <f t="shared" si="32"/>
        <v xml:space="preserve"> </v>
      </c>
      <c r="L93" s="70" t="str">
        <f t="shared" si="32"/>
        <v xml:space="preserve"> </v>
      </c>
      <c r="M93" s="71" t="str">
        <f t="shared" si="32"/>
        <v xml:space="preserve"> </v>
      </c>
      <c r="N93" s="206" t="str">
        <f>IF(ISERROR((AVERAGE(B93:M93))/12*COUNT(B93:M93)),"",(AVERAGE(B93:M93))/12*COUNT(B93:M93))</f>
        <v/>
      </c>
      <c r="O93" s="207"/>
    </row>
    <row r="94" spans="1:15" ht="12.6" thickBot="1" x14ac:dyDescent="0.25">
      <c r="A94" s="220" t="s">
        <v>32</v>
      </c>
      <c r="B94" s="196"/>
      <c r="C94" s="65">
        <f>COUNTIF(B85:M88, "&gt;0")</f>
        <v>0</v>
      </c>
      <c r="D94" s="196" t="s">
        <v>33</v>
      </c>
      <c r="E94" s="196"/>
      <c r="F94" s="196"/>
      <c r="G94" s="65">
        <f>COUNT(B91:M93)</f>
        <v>0</v>
      </c>
      <c r="H94" s="196" t="s">
        <v>34</v>
      </c>
      <c r="I94" s="196"/>
      <c r="J94" s="66" t="e">
        <f>SUM(B85:M88)/SUM(B132:M135)</f>
        <v>#DIV/0!</v>
      </c>
      <c r="K94" s="196" t="str">
        <f>$K$66</f>
        <v>Total Increase:</v>
      </c>
      <c r="L94" s="196"/>
      <c r="M94" s="196"/>
      <c r="N94" s="197">
        <f>SUM(N91:N93)</f>
        <v>0</v>
      </c>
      <c r="O94" s="198"/>
    </row>
    <row r="95" spans="1:15" ht="17.399999999999999" customHeight="1" thickTop="1" x14ac:dyDescent="0.3">
      <c r="A95" s="7" t="s">
        <v>53</v>
      </c>
      <c r="B95" s="8"/>
      <c r="C95" s="8"/>
      <c r="D95" s="8"/>
      <c r="E95" s="8"/>
      <c r="F95" s="8"/>
      <c r="G95" s="8"/>
      <c r="H95" s="14"/>
      <c r="I95" s="14"/>
      <c r="J95" s="14"/>
      <c r="K95" s="14"/>
      <c r="L95" s="14"/>
      <c r="M95" s="14"/>
      <c r="N95" s="14"/>
      <c r="O95" s="14"/>
    </row>
    <row r="96" spans="1:15" ht="4.8" customHeight="1" thickBot="1" x14ac:dyDescent="0.25">
      <c r="A96" s="24"/>
      <c r="B96" s="24"/>
      <c r="C96" s="24"/>
      <c r="D96" s="24"/>
      <c r="E96" s="24"/>
      <c r="F96" s="24"/>
      <c r="G96" s="24"/>
      <c r="H96" s="24"/>
      <c r="I96" s="24"/>
      <c r="J96" s="24"/>
      <c r="K96" s="24"/>
      <c r="L96" s="24"/>
      <c r="M96" s="24"/>
      <c r="N96" s="25"/>
      <c r="O96" s="25"/>
    </row>
    <row r="97" spans="1:15" ht="16.2" thickBot="1" x14ac:dyDescent="0.35">
      <c r="A97" s="18" t="s">
        <v>44</v>
      </c>
      <c r="B97" s="190" t="str">
        <f t="shared" ref="B97" si="33">$B$3</f>
        <v>ABC Limo Ltd.</v>
      </c>
      <c r="C97" s="191"/>
      <c r="D97" s="191"/>
      <c r="E97" s="191"/>
      <c r="F97" s="191"/>
      <c r="G97" s="191"/>
      <c r="H97" s="192"/>
      <c r="I97" s="27"/>
      <c r="J97" s="28"/>
      <c r="K97" s="18" t="s">
        <v>42</v>
      </c>
      <c r="L97" s="193">
        <f t="shared" ref="L97" si="34">$K$3</f>
        <v>42482</v>
      </c>
      <c r="M97" s="194"/>
      <c r="N97" s="195"/>
      <c r="O97" s="25"/>
    </row>
    <row r="98" spans="1:15" ht="3.6" customHeight="1" x14ac:dyDescent="0.3">
      <c r="A98" s="26"/>
      <c r="B98" s="29"/>
      <c r="C98" s="29"/>
      <c r="D98" s="29"/>
      <c r="E98" s="29"/>
      <c r="F98" s="29"/>
      <c r="G98" s="29"/>
      <c r="H98" s="29"/>
      <c r="I98" s="29"/>
      <c r="J98" s="28"/>
      <c r="K98" s="28"/>
      <c r="L98" s="28"/>
      <c r="M98" s="28"/>
      <c r="N98" s="25"/>
      <c r="O98" s="25"/>
    </row>
    <row r="99" spans="1:15" ht="15" thickBot="1" x14ac:dyDescent="0.35">
      <c r="A99" s="99" t="str">
        <f>$A$53</f>
        <v>AUTOMATIC COMPARISONS &amp; ANALYSIS</v>
      </c>
      <c r="B99" s="100"/>
      <c r="C99" s="100"/>
      <c r="D99" s="100"/>
      <c r="E99" s="100"/>
      <c r="F99" s="100"/>
      <c r="G99" s="100"/>
      <c r="H99" s="101"/>
      <c r="I99" s="101"/>
      <c r="J99" s="101"/>
      <c r="K99" s="101"/>
      <c r="L99" s="101"/>
      <c r="M99" s="101"/>
      <c r="N99" s="101"/>
      <c r="O99" s="101"/>
    </row>
    <row r="100" spans="1:15" ht="12.6" thickTop="1" x14ac:dyDescent="0.25">
      <c r="A100" s="208" t="str">
        <f>$A$21</f>
        <v>Other</v>
      </c>
      <c r="B100" s="209"/>
      <c r="C100" s="209"/>
      <c r="D100" s="209"/>
      <c r="E100" s="209"/>
      <c r="F100" s="209"/>
      <c r="G100" s="209"/>
      <c r="H100" s="209"/>
      <c r="I100" s="209"/>
      <c r="J100" s="209"/>
      <c r="K100" s="209"/>
      <c r="L100" s="209"/>
      <c r="M100" s="209"/>
      <c r="N100" s="209"/>
      <c r="O100" s="210"/>
    </row>
    <row r="101" spans="1:15" ht="10.8" thickBot="1" x14ac:dyDescent="0.25">
      <c r="A101" s="211" t="str">
        <f t="shared" ref="A101" si="35">$A$130</f>
        <v>Monthly Summary</v>
      </c>
      <c r="B101" s="212"/>
      <c r="C101" s="212"/>
      <c r="D101" s="212"/>
      <c r="E101" s="212"/>
      <c r="F101" s="212"/>
      <c r="G101" s="212"/>
      <c r="H101" s="212"/>
      <c r="I101" s="212"/>
      <c r="J101" s="212"/>
      <c r="K101" s="212"/>
      <c r="L101" s="212"/>
      <c r="M101" s="212"/>
      <c r="N101" s="212"/>
      <c r="O101" s="213"/>
    </row>
    <row r="102" spans="1:15" x14ac:dyDescent="0.2">
      <c r="A102" s="98"/>
      <c r="B102" s="38" t="str">
        <f>$B$17</f>
        <v>Jan.</v>
      </c>
      <c r="C102" s="38" t="str">
        <f>$C$17</f>
        <v>Feb.</v>
      </c>
      <c r="D102" s="38" t="str">
        <f>$D$17</f>
        <v>Mar.</v>
      </c>
      <c r="E102" s="38" t="str">
        <f>$E$17</f>
        <v>Apr.</v>
      </c>
      <c r="F102" s="38" t="str">
        <f>$F$17</f>
        <v>May</v>
      </c>
      <c r="G102" s="38" t="str">
        <f>$G$17</f>
        <v>Jun.</v>
      </c>
      <c r="H102" s="38" t="str">
        <f>$H$17</f>
        <v>Jul.</v>
      </c>
      <c r="I102" s="38" t="str">
        <f>$I$17</f>
        <v>Aug.</v>
      </c>
      <c r="J102" s="38" t="str">
        <f>$J$17</f>
        <v>Sep.</v>
      </c>
      <c r="K102" s="38" t="str">
        <f>$K$17</f>
        <v>Oct.</v>
      </c>
      <c r="L102" s="38" t="str">
        <f>$L$17</f>
        <v>Nov.</v>
      </c>
      <c r="M102" s="39" t="str">
        <f>$M$17</f>
        <v>Dec.</v>
      </c>
      <c r="N102" s="214" t="str">
        <f>$N$17</f>
        <v>12 Month Total</v>
      </c>
      <c r="O102" s="215"/>
    </row>
    <row r="103" spans="1:15" x14ac:dyDescent="0.2">
      <c r="A103" s="48">
        <f>$A$17</f>
        <v>2016</v>
      </c>
      <c r="B103" s="49">
        <f>B21</f>
        <v>0</v>
      </c>
      <c r="C103" s="49">
        <f t="shared" ref="C103:M103" si="36">C21</f>
        <v>0</v>
      </c>
      <c r="D103" s="49">
        <f t="shared" si="36"/>
        <v>0</v>
      </c>
      <c r="E103" s="49">
        <f t="shared" si="36"/>
        <v>0</v>
      </c>
      <c r="F103" s="49">
        <f t="shared" si="36"/>
        <v>0</v>
      </c>
      <c r="G103" s="49">
        <f t="shared" si="36"/>
        <v>0</v>
      </c>
      <c r="H103" s="49">
        <f t="shared" si="36"/>
        <v>0</v>
      </c>
      <c r="I103" s="49">
        <f t="shared" si="36"/>
        <v>0</v>
      </c>
      <c r="J103" s="49">
        <f t="shared" si="36"/>
        <v>0</v>
      </c>
      <c r="K103" s="49">
        <f t="shared" si="36"/>
        <v>0</v>
      </c>
      <c r="L103" s="49">
        <f t="shared" si="36"/>
        <v>0</v>
      </c>
      <c r="M103" s="49">
        <f t="shared" si="36"/>
        <v>0</v>
      </c>
      <c r="N103" s="216" t="str">
        <f>N21</f>
        <v/>
      </c>
      <c r="O103" s="217"/>
    </row>
    <row r="104" spans="1:15" x14ac:dyDescent="0.2">
      <c r="A104" s="52">
        <f>$A$25</f>
        <v>2015</v>
      </c>
      <c r="B104" s="53">
        <f t="shared" ref="B104:N104" si="37">B29</f>
        <v>0</v>
      </c>
      <c r="C104" s="53">
        <f t="shared" si="37"/>
        <v>0</v>
      </c>
      <c r="D104" s="53">
        <f t="shared" si="37"/>
        <v>0</v>
      </c>
      <c r="E104" s="53">
        <f t="shared" si="37"/>
        <v>0</v>
      </c>
      <c r="F104" s="53">
        <f t="shared" si="37"/>
        <v>0</v>
      </c>
      <c r="G104" s="53">
        <f t="shared" si="37"/>
        <v>0</v>
      </c>
      <c r="H104" s="53">
        <f t="shared" si="37"/>
        <v>0</v>
      </c>
      <c r="I104" s="53">
        <f t="shared" si="37"/>
        <v>0</v>
      </c>
      <c r="J104" s="53">
        <f t="shared" si="37"/>
        <v>0</v>
      </c>
      <c r="K104" s="53">
        <f t="shared" si="37"/>
        <v>0</v>
      </c>
      <c r="L104" s="53">
        <f t="shared" si="37"/>
        <v>0</v>
      </c>
      <c r="M104" s="54">
        <f t="shared" si="37"/>
        <v>0</v>
      </c>
      <c r="N104" s="199" t="str">
        <f t="shared" si="37"/>
        <v/>
      </c>
      <c r="O104" s="200"/>
    </row>
    <row r="105" spans="1:15" x14ac:dyDescent="0.2">
      <c r="A105" s="52">
        <f>$A$33</f>
        <v>2014</v>
      </c>
      <c r="B105" s="53">
        <f t="shared" ref="B105:N105" si="38">B37</f>
        <v>0</v>
      </c>
      <c r="C105" s="53">
        <f t="shared" si="38"/>
        <v>0</v>
      </c>
      <c r="D105" s="53">
        <f t="shared" si="38"/>
        <v>0</v>
      </c>
      <c r="E105" s="53">
        <f t="shared" si="38"/>
        <v>0</v>
      </c>
      <c r="F105" s="53">
        <f t="shared" si="38"/>
        <v>0</v>
      </c>
      <c r="G105" s="53">
        <f t="shared" si="38"/>
        <v>0</v>
      </c>
      <c r="H105" s="53">
        <f t="shared" si="38"/>
        <v>0</v>
      </c>
      <c r="I105" s="53">
        <f t="shared" si="38"/>
        <v>0</v>
      </c>
      <c r="J105" s="53">
        <f t="shared" si="38"/>
        <v>0</v>
      </c>
      <c r="K105" s="53">
        <f t="shared" si="38"/>
        <v>0</v>
      </c>
      <c r="L105" s="53">
        <f t="shared" si="38"/>
        <v>0</v>
      </c>
      <c r="M105" s="54">
        <f t="shared" si="38"/>
        <v>0</v>
      </c>
      <c r="N105" s="199" t="str">
        <f t="shared" si="38"/>
        <v/>
      </c>
      <c r="O105" s="200"/>
    </row>
    <row r="106" spans="1:15" x14ac:dyDescent="0.2">
      <c r="A106" s="55">
        <f>$A$41</f>
        <v>2013</v>
      </c>
      <c r="B106" s="56">
        <f t="shared" ref="B106:N106" si="39">B45</f>
        <v>0</v>
      </c>
      <c r="C106" s="57">
        <f t="shared" si="39"/>
        <v>0</v>
      </c>
      <c r="D106" s="57">
        <f t="shared" si="39"/>
        <v>0</v>
      </c>
      <c r="E106" s="57">
        <f t="shared" si="39"/>
        <v>0</v>
      </c>
      <c r="F106" s="57">
        <f t="shared" si="39"/>
        <v>0</v>
      </c>
      <c r="G106" s="57">
        <f t="shared" si="39"/>
        <v>0</v>
      </c>
      <c r="H106" s="57">
        <f t="shared" si="39"/>
        <v>0</v>
      </c>
      <c r="I106" s="57">
        <f t="shared" si="39"/>
        <v>0</v>
      </c>
      <c r="J106" s="57">
        <f t="shared" si="39"/>
        <v>0</v>
      </c>
      <c r="K106" s="57">
        <f t="shared" si="39"/>
        <v>0</v>
      </c>
      <c r="L106" s="57">
        <f t="shared" si="39"/>
        <v>0</v>
      </c>
      <c r="M106" s="58">
        <f t="shared" si="39"/>
        <v>0</v>
      </c>
      <c r="N106" s="199" t="str">
        <f t="shared" si="39"/>
        <v/>
      </c>
      <c r="O106" s="200"/>
    </row>
    <row r="107" spans="1:15" ht="10.8" thickBot="1" x14ac:dyDescent="0.25">
      <c r="A107" s="201" t="str">
        <f>$A$136</f>
        <v>Same Month Comparisons (Year-Over-Year)</v>
      </c>
      <c r="B107" s="202"/>
      <c r="C107" s="202"/>
      <c r="D107" s="202"/>
      <c r="E107" s="202"/>
      <c r="F107" s="202"/>
      <c r="G107" s="202"/>
      <c r="H107" s="202"/>
      <c r="I107" s="202"/>
      <c r="J107" s="202"/>
      <c r="K107" s="202"/>
      <c r="L107" s="202"/>
      <c r="M107" s="202"/>
      <c r="N107" s="202"/>
      <c r="O107" s="203"/>
    </row>
    <row r="108" spans="1:15" x14ac:dyDescent="0.2">
      <c r="A108" s="47"/>
      <c r="B108" s="38" t="str">
        <f>$B$17</f>
        <v>Jan.</v>
      </c>
      <c r="C108" s="38" t="str">
        <f>$C$17</f>
        <v>Feb.</v>
      </c>
      <c r="D108" s="38" t="str">
        <f>$D$17</f>
        <v>Mar.</v>
      </c>
      <c r="E108" s="38" t="str">
        <f>$E$17</f>
        <v>Apr.</v>
      </c>
      <c r="F108" s="38" t="str">
        <f>$F$17</f>
        <v>May</v>
      </c>
      <c r="G108" s="38" t="str">
        <f>$G$17</f>
        <v>Jun.</v>
      </c>
      <c r="H108" s="38" t="str">
        <f>$H$17</f>
        <v>Jul.</v>
      </c>
      <c r="I108" s="38" t="str">
        <f>$I$17</f>
        <v>Aug.</v>
      </c>
      <c r="J108" s="38" t="str">
        <f>$J$17</f>
        <v>Sep.</v>
      </c>
      <c r="K108" s="38" t="str">
        <f>$K$17</f>
        <v>Oct.</v>
      </c>
      <c r="L108" s="38" t="str">
        <f>$L$17</f>
        <v>Nov.</v>
      </c>
      <c r="M108" s="39" t="str">
        <f>$M$17</f>
        <v>Dec.</v>
      </c>
      <c r="N108" s="218" t="str">
        <f t="shared" ref="N108" si="40">$N$62</f>
        <v>Change</v>
      </c>
      <c r="O108" s="219"/>
    </row>
    <row r="109" spans="1:15" x14ac:dyDescent="0.2">
      <c r="A109" s="59" t="str">
        <f>CONCATENATE(A103, " to ", A104)</f>
        <v>2016 to 2015</v>
      </c>
      <c r="B109" s="68" t="str">
        <f t="shared" ref="B109:M109" si="41">IF(B99=0," ",IF(B104=0," ",(B99-B104)/B104))</f>
        <v xml:space="preserve"> </v>
      </c>
      <c r="C109" s="68" t="str">
        <f t="shared" si="41"/>
        <v xml:space="preserve"> </v>
      </c>
      <c r="D109" s="68" t="str">
        <f t="shared" si="41"/>
        <v xml:space="preserve"> </v>
      </c>
      <c r="E109" s="68" t="str">
        <f t="shared" si="41"/>
        <v xml:space="preserve"> </v>
      </c>
      <c r="F109" s="68" t="str">
        <f t="shared" si="41"/>
        <v xml:space="preserve"> </v>
      </c>
      <c r="G109" s="68" t="str">
        <f t="shared" si="41"/>
        <v xml:space="preserve"> </v>
      </c>
      <c r="H109" s="68" t="str">
        <f t="shared" si="41"/>
        <v xml:space="preserve"> </v>
      </c>
      <c r="I109" s="68" t="str">
        <f t="shared" si="41"/>
        <v xml:space="preserve"> </v>
      </c>
      <c r="J109" s="68" t="str">
        <f t="shared" si="41"/>
        <v xml:space="preserve"> </v>
      </c>
      <c r="K109" s="68" t="str">
        <f t="shared" si="41"/>
        <v xml:space="preserve"> </v>
      </c>
      <c r="L109" s="68" t="str">
        <f t="shared" si="41"/>
        <v xml:space="preserve"> </v>
      </c>
      <c r="M109" s="69" t="str">
        <f t="shared" si="41"/>
        <v xml:space="preserve"> </v>
      </c>
      <c r="N109" s="206" t="str">
        <f>IF(ISERROR((AVERAGE(B109:M109))/12*COUNT(B109:M109)),"",(AVERAGE(B109:M109))/12*COUNT(B109:M109))</f>
        <v/>
      </c>
      <c r="O109" s="207"/>
    </row>
    <row r="110" spans="1:15" x14ac:dyDescent="0.2">
      <c r="A110" s="62" t="str">
        <f>CONCATENATE(A105, " to ", A104)</f>
        <v>2014 to 2015</v>
      </c>
      <c r="B110" s="70" t="str">
        <f t="shared" ref="B110:M111" si="42">IF(B104=0," ",IF(B105=0," ",(B104-B105)/B105))</f>
        <v xml:space="preserve"> </v>
      </c>
      <c r="C110" s="70" t="str">
        <f t="shared" si="42"/>
        <v xml:space="preserve"> </v>
      </c>
      <c r="D110" s="70" t="str">
        <f t="shared" si="42"/>
        <v xml:space="preserve"> </v>
      </c>
      <c r="E110" s="70" t="str">
        <f t="shared" si="42"/>
        <v xml:space="preserve"> </v>
      </c>
      <c r="F110" s="70" t="str">
        <f t="shared" si="42"/>
        <v xml:space="preserve"> </v>
      </c>
      <c r="G110" s="70" t="str">
        <f t="shared" si="42"/>
        <v xml:space="preserve"> </v>
      </c>
      <c r="H110" s="70" t="str">
        <f t="shared" si="42"/>
        <v xml:space="preserve"> </v>
      </c>
      <c r="I110" s="70" t="str">
        <f t="shared" si="42"/>
        <v xml:space="preserve"> </v>
      </c>
      <c r="J110" s="70" t="str">
        <f t="shared" si="42"/>
        <v xml:space="preserve"> </v>
      </c>
      <c r="K110" s="70" t="str">
        <f t="shared" si="42"/>
        <v xml:space="preserve"> </v>
      </c>
      <c r="L110" s="70" t="str">
        <f t="shared" si="42"/>
        <v xml:space="preserve"> </v>
      </c>
      <c r="M110" s="71" t="str">
        <f t="shared" si="42"/>
        <v xml:space="preserve"> </v>
      </c>
      <c r="N110" s="206" t="str">
        <f>IF(ISERROR((AVERAGE(B110:M110))/12*COUNT(B110:M110)),"",(AVERAGE(B110:M110))/12*COUNT(B110:M110))</f>
        <v/>
      </c>
      <c r="O110" s="207"/>
    </row>
    <row r="111" spans="1:15" ht="10.8" thickBot="1" x14ac:dyDescent="0.25">
      <c r="A111" s="62" t="str">
        <f>CONCATENATE(A106, " to ", A105)</f>
        <v>2013 to 2014</v>
      </c>
      <c r="B111" s="70" t="str">
        <f t="shared" si="42"/>
        <v xml:space="preserve"> </v>
      </c>
      <c r="C111" s="70" t="str">
        <f t="shared" si="42"/>
        <v xml:space="preserve"> </v>
      </c>
      <c r="D111" s="70" t="str">
        <f t="shared" si="42"/>
        <v xml:space="preserve"> </v>
      </c>
      <c r="E111" s="70" t="str">
        <f t="shared" si="42"/>
        <v xml:space="preserve"> </v>
      </c>
      <c r="F111" s="70" t="str">
        <f t="shared" si="42"/>
        <v xml:space="preserve"> </v>
      </c>
      <c r="G111" s="70" t="str">
        <f t="shared" si="42"/>
        <v xml:space="preserve"> </v>
      </c>
      <c r="H111" s="70" t="str">
        <f t="shared" si="42"/>
        <v xml:space="preserve"> </v>
      </c>
      <c r="I111" s="70" t="str">
        <f t="shared" si="42"/>
        <v xml:space="preserve"> </v>
      </c>
      <c r="J111" s="70" t="str">
        <f t="shared" si="42"/>
        <v xml:space="preserve"> </v>
      </c>
      <c r="K111" s="70" t="str">
        <f t="shared" si="42"/>
        <v xml:space="preserve"> </v>
      </c>
      <c r="L111" s="70" t="str">
        <f t="shared" si="42"/>
        <v xml:space="preserve"> </v>
      </c>
      <c r="M111" s="71" t="str">
        <f t="shared" si="42"/>
        <v xml:space="preserve"> </v>
      </c>
      <c r="N111" s="206" t="str">
        <f>IF(ISERROR((AVERAGE(B111:M111))/12*COUNT(B111:M111)),"",(AVERAGE(B111:M111))/12*COUNT(B111:M111))</f>
        <v/>
      </c>
      <c r="O111" s="207"/>
    </row>
    <row r="112" spans="1:15" ht="12.6" thickBot="1" x14ac:dyDescent="0.25">
      <c r="A112" s="220" t="s">
        <v>32</v>
      </c>
      <c r="B112" s="196"/>
      <c r="C112" s="65">
        <f>COUNTIF(B99:M106, "&gt;0")</f>
        <v>0</v>
      </c>
      <c r="D112" s="196" t="s">
        <v>33</v>
      </c>
      <c r="E112" s="196"/>
      <c r="F112" s="196"/>
      <c r="G112" s="65">
        <f>COUNT(B109:M111)</f>
        <v>0</v>
      </c>
      <c r="H112" s="196" t="s">
        <v>34</v>
      </c>
      <c r="I112" s="196"/>
      <c r="J112" s="66" t="e">
        <f>SUM(B99:M106)/SUM(B132:M135)</f>
        <v>#DIV/0!</v>
      </c>
      <c r="K112" s="196" t="str">
        <f>$K$66</f>
        <v>Total Increase:</v>
      </c>
      <c r="L112" s="196"/>
      <c r="M112" s="196"/>
      <c r="N112" s="197">
        <f>SUM(N109:N111)</f>
        <v>0</v>
      </c>
      <c r="O112" s="198"/>
    </row>
    <row r="113" spans="1:15" s="67" customFormat="1" ht="3.45" customHeight="1" thickTop="1" thickBot="1" x14ac:dyDescent="0.25">
      <c r="A113" s="23"/>
      <c r="B113" s="23"/>
      <c r="C113" s="23"/>
      <c r="D113" s="23"/>
      <c r="E113" s="23"/>
      <c r="F113" s="23"/>
      <c r="G113" s="23"/>
      <c r="H113" s="23"/>
      <c r="I113" s="23"/>
      <c r="J113" s="23"/>
      <c r="K113" s="23"/>
      <c r="L113" s="23"/>
      <c r="M113" s="23"/>
      <c r="N113" s="23"/>
      <c r="O113" s="23"/>
    </row>
    <row r="114" spans="1:15" ht="13.5" customHeight="1" thickTop="1" x14ac:dyDescent="0.25">
      <c r="A114" s="208" t="str">
        <f>$A$22</f>
        <v>Other</v>
      </c>
      <c r="B114" s="209"/>
      <c r="C114" s="209"/>
      <c r="D114" s="209"/>
      <c r="E114" s="209"/>
      <c r="F114" s="209"/>
      <c r="G114" s="209"/>
      <c r="H114" s="209"/>
      <c r="I114" s="209"/>
      <c r="J114" s="209"/>
      <c r="K114" s="209"/>
      <c r="L114" s="209"/>
      <c r="M114" s="209"/>
      <c r="N114" s="209"/>
      <c r="O114" s="210"/>
    </row>
    <row r="115" spans="1:15" ht="10.8" thickBot="1" x14ac:dyDescent="0.25">
      <c r="A115" s="211" t="str">
        <f t="shared" ref="A115" si="43">$A$130</f>
        <v>Monthly Summary</v>
      </c>
      <c r="B115" s="222"/>
      <c r="C115" s="222"/>
      <c r="D115" s="222"/>
      <c r="E115" s="222"/>
      <c r="F115" s="222"/>
      <c r="G115" s="222"/>
      <c r="H115" s="222"/>
      <c r="I115" s="222"/>
      <c r="J115" s="222"/>
      <c r="K115" s="222"/>
      <c r="L115" s="222"/>
      <c r="M115" s="222"/>
      <c r="N115" s="222"/>
      <c r="O115" s="223"/>
    </row>
    <row r="116" spans="1:15" x14ac:dyDescent="0.2">
      <c r="A116" s="47"/>
      <c r="B116" s="38" t="str">
        <f>$B$17</f>
        <v>Jan.</v>
      </c>
      <c r="C116" s="38" t="str">
        <f>$C$17</f>
        <v>Feb.</v>
      </c>
      <c r="D116" s="38" t="str">
        <f>$D$17</f>
        <v>Mar.</v>
      </c>
      <c r="E116" s="38" t="str">
        <f>$E$17</f>
        <v>Apr.</v>
      </c>
      <c r="F116" s="38" t="str">
        <f>$F$17</f>
        <v>May</v>
      </c>
      <c r="G116" s="38" t="str">
        <f>$G$17</f>
        <v>Jun.</v>
      </c>
      <c r="H116" s="38" t="str">
        <f>$H$17</f>
        <v>Jul.</v>
      </c>
      <c r="I116" s="38" t="str">
        <f>$I$17</f>
        <v>Aug.</v>
      </c>
      <c r="J116" s="38" t="str">
        <f>$J$17</f>
        <v>Sep.</v>
      </c>
      <c r="K116" s="38" t="str">
        <f>$K$17</f>
        <v>Oct.</v>
      </c>
      <c r="L116" s="38" t="str">
        <f>$L$17</f>
        <v>Nov.</v>
      </c>
      <c r="M116" s="39" t="str">
        <f>$M$17</f>
        <v>Dec.</v>
      </c>
      <c r="N116" s="214" t="str">
        <f>$N$17</f>
        <v>12 Month Total</v>
      </c>
      <c r="O116" s="224"/>
    </row>
    <row r="117" spans="1:15" x14ac:dyDescent="0.2">
      <c r="A117" s="48">
        <f>$A$17</f>
        <v>2016</v>
      </c>
      <c r="B117" s="49">
        <f t="shared" ref="B117:N117" si="44">B22</f>
        <v>0</v>
      </c>
      <c r="C117" s="49">
        <f t="shared" si="44"/>
        <v>0</v>
      </c>
      <c r="D117" s="49">
        <f t="shared" si="44"/>
        <v>0</v>
      </c>
      <c r="E117" s="49">
        <f t="shared" si="44"/>
        <v>0</v>
      </c>
      <c r="F117" s="49">
        <f t="shared" si="44"/>
        <v>0</v>
      </c>
      <c r="G117" s="49">
        <f t="shared" si="44"/>
        <v>0</v>
      </c>
      <c r="H117" s="49">
        <f t="shared" si="44"/>
        <v>0</v>
      </c>
      <c r="I117" s="49">
        <f t="shared" si="44"/>
        <v>0</v>
      </c>
      <c r="J117" s="49">
        <f t="shared" si="44"/>
        <v>0</v>
      </c>
      <c r="K117" s="49">
        <f t="shared" si="44"/>
        <v>0</v>
      </c>
      <c r="L117" s="50">
        <f t="shared" si="44"/>
        <v>0</v>
      </c>
      <c r="M117" s="51">
        <f t="shared" si="44"/>
        <v>0</v>
      </c>
      <c r="N117" s="216" t="str">
        <f t="shared" si="44"/>
        <v/>
      </c>
      <c r="O117" s="225"/>
    </row>
    <row r="118" spans="1:15" x14ac:dyDescent="0.2">
      <c r="A118" s="52">
        <f>$A$25</f>
        <v>2015</v>
      </c>
      <c r="B118" s="53">
        <f t="shared" ref="B118:N118" si="45">B30</f>
        <v>0</v>
      </c>
      <c r="C118" s="53">
        <f t="shared" si="45"/>
        <v>0</v>
      </c>
      <c r="D118" s="53">
        <f t="shared" si="45"/>
        <v>0</v>
      </c>
      <c r="E118" s="53">
        <f t="shared" si="45"/>
        <v>0</v>
      </c>
      <c r="F118" s="53">
        <f t="shared" si="45"/>
        <v>0</v>
      </c>
      <c r="G118" s="53">
        <f t="shared" si="45"/>
        <v>0</v>
      </c>
      <c r="H118" s="53">
        <f t="shared" si="45"/>
        <v>0</v>
      </c>
      <c r="I118" s="53">
        <f t="shared" si="45"/>
        <v>0</v>
      </c>
      <c r="J118" s="53">
        <f t="shared" si="45"/>
        <v>0</v>
      </c>
      <c r="K118" s="53">
        <f t="shared" si="45"/>
        <v>0</v>
      </c>
      <c r="L118" s="53">
        <f t="shared" si="45"/>
        <v>0</v>
      </c>
      <c r="M118" s="54">
        <f t="shared" si="45"/>
        <v>0</v>
      </c>
      <c r="N118" s="199" t="str">
        <f t="shared" si="45"/>
        <v/>
      </c>
      <c r="O118" s="221"/>
    </row>
    <row r="119" spans="1:15" x14ac:dyDescent="0.2">
      <c r="A119" s="52">
        <f>$A$33</f>
        <v>2014</v>
      </c>
      <c r="B119" s="53">
        <f t="shared" ref="B119:N119" si="46">B38</f>
        <v>0</v>
      </c>
      <c r="C119" s="53">
        <f t="shared" si="46"/>
        <v>0</v>
      </c>
      <c r="D119" s="53">
        <f t="shared" si="46"/>
        <v>0</v>
      </c>
      <c r="E119" s="53">
        <f t="shared" si="46"/>
        <v>0</v>
      </c>
      <c r="F119" s="53">
        <f t="shared" si="46"/>
        <v>0</v>
      </c>
      <c r="G119" s="53">
        <f t="shared" si="46"/>
        <v>0</v>
      </c>
      <c r="H119" s="53">
        <f t="shared" si="46"/>
        <v>0</v>
      </c>
      <c r="I119" s="53">
        <f t="shared" si="46"/>
        <v>0</v>
      </c>
      <c r="J119" s="53">
        <f t="shared" si="46"/>
        <v>0</v>
      </c>
      <c r="K119" s="53">
        <f t="shared" si="46"/>
        <v>0</v>
      </c>
      <c r="L119" s="53">
        <f t="shared" si="46"/>
        <v>0</v>
      </c>
      <c r="M119" s="54">
        <f t="shared" si="46"/>
        <v>0</v>
      </c>
      <c r="N119" s="199" t="str">
        <f t="shared" si="46"/>
        <v/>
      </c>
      <c r="O119" s="221"/>
    </row>
    <row r="120" spans="1:15" x14ac:dyDescent="0.2">
      <c r="A120" s="55">
        <f>$A$41</f>
        <v>2013</v>
      </c>
      <c r="B120" s="56">
        <f t="shared" ref="B120:N120" si="47">B46</f>
        <v>0</v>
      </c>
      <c r="C120" s="57">
        <f t="shared" si="47"/>
        <v>0</v>
      </c>
      <c r="D120" s="57">
        <f t="shared" si="47"/>
        <v>0</v>
      </c>
      <c r="E120" s="57">
        <f t="shared" si="47"/>
        <v>0</v>
      </c>
      <c r="F120" s="57">
        <f t="shared" si="47"/>
        <v>0</v>
      </c>
      <c r="G120" s="57">
        <f t="shared" si="47"/>
        <v>0</v>
      </c>
      <c r="H120" s="57">
        <f t="shared" si="47"/>
        <v>0</v>
      </c>
      <c r="I120" s="57">
        <f t="shared" si="47"/>
        <v>0</v>
      </c>
      <c r="J120" s="57">
        <f t="shared" si="47"/>
        <v>0</v>
      </c>
      <c r="K120" s="57">
        <f t="shared" si="47"/>
        <v>0</v>
      </c>
      <c r="L120" s="57">
        <f t="shared" si="47"/>
        <v>0</v>
      </c>
      <c r="M120" s="58">
        <f t="shared" si="47"/>
        <v>0</v>
      </c>
      <c r="N120" s="199" t="str">
        <f t="shared" si="47"/>
        <v/>
      </c>
      <c r="O120" s="200"/>
    </row>
    <row r="121" spans="1:15" ht="10.8" thickBot="1" x14ac:dyDescent="0.25">
      <c r="A121" s="201" t="str">
        <f>$A$136</f>
        <v>Same Month Comparisons (Year-Over-Year)</v>
      </c>
      <c r="B121" s="202"/>
      <c r="C121" s="202"/>
      <c r="D121" s="202"/>
      <c r="E121" s="202"/>
      <c r="F121" s="202"/>
      <c r="G121" s="202"/>
      <c r="H121" s="202"/>
      <c r="I121" s="202"/>
      <c r="J121" s="202"/>
      <c r="K121" s="202"/>
      <c r="L121" s="202"/>
      <c r="M121" s="202"/>
      <c r="N121" s="202"/>
      <c r="O121" s="203"/>
    </row>
    <row r="122" spans="1:15" x14ac:dyDescent="0.2">
      <c r="A122" s="47"/>
      <c r="B122" s="38" t="str">
        <f>$B$17</f>
        <v>Jan.</v>
      </c>
      <c r="C122" s="38" t="str">
        <f>$C$17</f>
        <v>Feb.</v>
      </c>
      <c r="D122" s="38" t="str">
        <f>$D$17</f>
        <v>Mar.</v>
      </c>
      <c r="E122" s="38" t="str">
        <f>$E$17</f>
        <v>Apr.</v>
      </c>
      <c r="F122" s="38" t="str">
        <f>$F$17</f>
        <v>May</v>
      </c>
      <c r="G122" s="38" t="str">
        <f>$G$17</f>
        <v>Jun.</v>
      </c>
      <c r="H122" s="38" t="str">
        <f>$H$17</f>
        <v>Jul.</v>
      </c>
      <c r="I122" s="38" t="str">
        <f>$I$17</f>
        <v>Aug.</v>
      </c>
      <c r="J122" s="38" t="str">
        <f>$J$17</f>
        <v>Sep.</v>
      </c>
      <c r="K122" s="38" t="str">
        <f>$K$17</f>
        <v>Oct.</v>
      </c>
      <c r="L122" s="38" t="str">
        <f>$L$17</f>
        <v>Nov.</v>
      </c>
      <c r="M122" s="39" t="str">
        <f>$M$17</f>
        <v>Dec.</v>
      </c>
      <c r="N122" s="218" t="str">
        <f t="shared" ref="N122" si="48">$N$62</f>
        <v>Change</v>
      </c>
      <c r="O122" s="219"/>
    </row>
    <row r="123" spans="1:15" x14ac:dyDescent="0.2">
      <c r="A123" s="59" t="str">
        <f>CONCATENATE(A118, " to ", A117)</f>
        <v>2015 to 2016</v>
      </c>
      <c r="B123" s="68" t="str">
        <f t="shared" ref="B123:M125" si="49">IF(B117=0," ",IF(B118=0," ",(B117-B118)/B118))</f>
        <v xml:space="preserve"> </v>
      </c>
      <c r="C123" s="68" t="str">
        <f t="shared" si="49"/>
        <v xml:space="preserve"> </v>
      </c>
      <c r="D123" s="68" t="str">
        <f t="shared" si="49"/>
        <v xml:space="preserve"> </v>
      </c>
      <c r="E123" s="68" t="str">
        <f t="shared" si="49"/>
        <v xml:space="preserve"> </v>
      </c>
      <c r="F123" s="68" t="str">
        <f t="shared" si="49"/>
        <v xml:space="preserve"> </v>
      </c>
      <c r="G123" s="68" t="str">
        <f t="shared" si="49"/>
        <v xml:space="preserve"> </v>
      </c>
      <c r="H123" s="68" t="str">
        <f t="shared" si="49"/>
        <v xml:space="preserve"> </v>
      </c>
      <c r="I123" s="68" t="str">
        <f t="shared" si="49"/>
        <v xml:space="preserve"> </v>
      </c>
      <c r="J123" s="68" t="str">
        <f t="shared" si="49"/>
        <v xml:space="preserve"> </v>
      </c>
      <c r="K123" s="68" t="str">
        <f t="shared" si="49"/>
        <v xml:space="preserve"> </v>
      </c>
      <c r="L123" s="68" t="str">
        <f t="shared" si="49"/>
        <v xml:space="preserve"> </v>
      </c>
      <c r="M123" s="69" t="str">
        <f t="shared" si="49"/>
        <v xml:space="preserve"> </v>
      </c>
      <c r="N123" s="206" t="str">
        <f>IF(ISERROR((AVERAGE(B123:M123))/12*COUNT(B123:M123)),"",(AVERAGE(B123:M123))/12*COUNT(B123:M123))</f>
        <v/>
      </c>
      <c r="O123" s="207"/>
    </row>
    <row r="124" spans="1:15" x14ac:dyDescent="0.2">
      <c r="A124" s="62" t="str">
        <f>CONCATENATE(A119, " to ", A118)</f>
        <v>2014 to 2015</v>
      </c>
      <c r="B124" s="70" t="str">
        <f t="shared" si="49"/>
        <v xml:space="preserve"> </v>
      </c>
      <c r="C124" s="70" t="str">
        <f t="shared" si="49"/>
        <v xml:space="preserve"> </v>
      </c>
      <c r="D124" s="70" t="str">
        <f t="shared" si="49"/>
        <v xml:space="preserve"> </v>
      </c>
      <c r="E124" s="70" t="str">
        <f t="shared" si="49"/>
        <v xml:space="preserve"> </v>
      </c>
      <c r="F124" s="70" t="str">
        <f t="shared" si="49"/>
        <v xml:space="preserve"> </v>
      </c>
      <c r="G124" s="70" t="str">
        <f t="shared" si="49"/>
        <v xml:space="preserve"> </v>
      </c>
      <c r="H124" s="70" t="str">
        <f t="shared" si="49"/>
        <v xml:space="preserve"> </v>
      </c>
      <c r="I124" s="70" t="str">
        <f t="shared" si="49"/>
        <v xml:space="preserve"> </v>
      </c>
      <c r="J124" s="70" t="str">
        <f t="shared" si="49"/>
        <v xml:space="preserve"> </v>
      </c>
      <c r="K124" s="70" t="str">
        <f t="shared" si="49"/>
        <v xml:space="preserve"> </v>
      </c>
      <c r="L124" s="70" t="str">
        <f t="shared" si="49"/>
        <v xml:space="preserve"> </v>
      </c>
      <c r="M124" s="71" t="str">
        <f t="shared" si="49"/>
        <v xml:space="preserve"> </v>
      </c>
      <c r="N124" s="206" t="str">
        <f>IF(ISERROR((AVERAGE(B124:M124))/12*COUNT(B124:M124)),"",(AVERAGE(B124:M124))/12*COUNT(B124:M124))</f>
        <v/>
      </c>
      <c r="O124" s="207"/>
    </row>
    <row r="125" spans="1:15" ht="10.8" thickBot="1" x14ac:dyDescent="0.25">
      <c r="A125" s="62" t="str">
        <f>CONCATENATE(A120, " to ", A119)</f>
        <v>2013 to 2014</v>
      </c>
      <c r="B125" s="70" t="str">
        <f t="shared" si="49"/>
        <v xml:space="preserve"> </v>
      </c>
      <c r="C125" s="70" t="str">
        <f t="shared" si="49"/>
        <v xml:space="preserve"> </v>
      </c>
      <c r="D125" s="70" t="str">
        <f t="shared" si="49"/>
        <v xml:space="preserve"> </v>
      </c>
      <c r="E125" s="70" t="str">
        <f t="shared" si="49"/>
        <v xml:space="preserve"> </v>
      </c>
      <c r="F125" s="70" t="str">
        <f t="shared" si="49"/>
        <v xml:space="preserve"> </v>
      </c>
      <c r="G125" s="70" t="str">
        <f t="shared" si="49"/>
        <v xml:space="preserve"> </v>
      </c>
      <c r="H125" s="70" t="str">
        <f t="shared" si="49"/>
        <v xml:space="preserve"> </v>
      </c>
      <c r="I125" s="70" t="str">
        <f t="shared" si="49"/>
        <v xml:space="preserve"> </v>
      </c>
      <c r="J125" s="70" t="str">
        <f t="shared" si="49"/>
        <v xml:space="preserve"> </v>
      </c>
      <c r="K125" s="70" t="str">
        <f t="shared" si="49"/>
        <v xml:space="preserve"> </v>
      </c>
      <c r="L125" s="70" t="str">
        <f t="shared" si="49"/>
        <v xml:space="preserve"> </v>
      </c>
      <c r="M125" s="71" t="str">
        <f t="shared" si="49"/>
        <v xml:space="preserve"> </v>
      </c>
      <c r="N125" s="206" t="str">
        <f>IF(ISERROR((AVERAGE(B125:M125))/12*COUNT(B125:M125)),"",(AVERAGE(B125:M125))/12*COUNT(B125:M125))</f>
        <v/>
      </c>
      <c r="O125" s="207"/>
    </row>
    <row r="126" spans="1:15" ht="12.6" thickBot="1" x14ac:dyDescent="0.25">
      <c r="A126" s="220" t="s">
        <v>32</v>
      </c>
      <c r="B126" s="196"/>
      <c r="C126" s="65">
        <f>COUNTIF(B117:M120, "&gt;0")</f>
        <v>0</v>
      </c>
      <c r="D126" s="196" t="s">
        <v>33</v>
      </c>
      <c r="E126" s="196"/>
      <c r="F126" s="196"/>
      <c r="G126" s="65">
        <f>COUNT(B123:M125)</f>
        <v>0</v>
      </c>
      <c r="H126" s="196" t="s">
        <v>34</v>
      </c>
      <c r="I126" s="196"/>
      <c r="J126" s="66" t="e">
        <f>SUM(B117:M120)/SUM(B132:M135)</f>
        <v>#DIV/0!</v>
      </c>
      <c r="K126" s="196" t="str">
        <f>$K$66</f>
        <v>Total Increase:</v>
      </c>
      <c r="L126" s="196"/>
      <c r="M126" s="196"/>
      <c r="N126" s="197">
        <f>SUM(N123:N125)</f>
        <v>0</v>
      </c>
      <c r="O126" s="198"/>
    </row>
    <row r="127" spans="1:15" ht="4.5" customHeight="1" thickTop="1" thickBot="1" x14ac:dyDescent="0.25"/>
    <row r="128" spans="1:15" ht="15.6" thickTop="1" thickBot="1" x14ac:dyDescent="0.35">
      <c r="A128" s="102" t="s">
        <v>49</v>
      </c>
      <c r="B128" s="103"/>
      <c r="C128" s="103"/>
      <c r="D128" s="103"/>
      <c r="E128" s="103"/>
      <c r="F128" s="103"/>
      <c r="G128" s="103"/>
      <c r="H128" s="104"/>
      <c r="I128" s="104"/>
      <c r="J128" s="104"/>
      <c r="K128" s="104"/>
      <c r="L128" s="104"/>
      <c r="M128" s="104"/>
      <c r="N128" s="104"/>
      <c r="O128" s="105"/>
    </row>
    <row r="129" spans="1:15" ht="12.6" thickTop="1" x14ac:dyDescent="0.25">
      <c r="A129" s="113" t="s">
        <v>51</v>
      </c>
      <c r="B129" s="114"/>
      <c r="C129" s="114"/>
      <c r="D129" s="114"/>
      <c r="E129" s="114"/>
      <c r="F129" s="114"/>
      <c r="G129" s="114"/>
      <c r="H129" s="114"/>
      <c r="I129" s="114"/>
      <c r="J129" s="114"/>
      <c r="K129" s="114"/>
      <c r="L129" s="114"/>
      <c r="M129" s="114"/>
      <c r="N129" s="114"/>
      <c r="O129" s="115"/>
    </row>
    <row r="130" spans="1:15" x14ac:dyDescent="0.2">
      <c r="A130" s="226" t="s">
        <v>48</v>
      </c>
      <c r="B130" s="227"/>
      <c r="C130" s="227"/>
      <c r="D130" s="227"/>
      <c r="E130" s="227"/>
      <c r="F130" s="227"/>
      <c r="G130" s="227"/>
      <c r="H130" s="227"/>
      <c r="I130" s="227"/>
      <c r="J130" s="227"/>
      <c r="K130" s="227"/>
      <c r="L130" s="227"/>
      <c r="M130" s="227"/>
      <c r="N130" s="227"/>
      <c r="O130" s="228"/>
    </row>
    <row r="131" spans="1:15" ht="13.2" customHeight="1" thickBot="1" x14ac:dyDescent="0.25">
      <c r="A131" s="107" t="str">
        <f>$A$23</f>
        <v>Total</v>
      </c>
      <c r="B131" s="76" t="str">
        <f>$B$17</f>
        <v>Jan.</v>
      </c>
      <c r="C131" s="76" t="str">
        <f>$C$17</f>
        <v>Feb.</v>
      </c>
      <c r="D131" s="76" t="str">
        <f>$D$17</f>
        <v>Mar.</v>
      </c>
      <c r="E131" s="76" t="str">
        <f>$E$17</f>
        <v>Apr.</v>
      </c>
      <c r="F131" s="76" t="str">
        <f>$F$17</f>
        <v>May</v>
      </c>
      <c r="G131" s="76" t="str">
        <f>$G$17</f>
        <v>Jun.</v>
      </c>
      <c r="H131" s="76" t="str">
        <f>$H$17</f>
        <v>Jul.</v>
      </c>
      <c r="I131" s="76" t="str">
        <f>$I$17</f>
        <v>Aug.</v>
      </c>
      <c r="J131" s="76" t="str">
        <f>$J$17</f>
        <v>Sep.</v>
      </c>
      <c r="K131" s="76" t="str">
        <f>$K$17</f>
        <v>Oct.</v>
      </c>
      <c r="L131" s="76" t="str">
        <f>$L$17</f>
        <v>Nov.</v>
      </c>
      <c r="M131" s="76" t="str">
        <f>$M$17</f>
        <v>Dec.</v>
      </c>
      <c r="N131" s="154" t="str">
        <f>$N$17</f>
        <v>12 Month Total</v>
      </c>
      <c r="O131" s="106"/>
    </row>
    <row r="132" spans="1:15" x14ac:dyDescent="0.2">
      <c r="A132" s="108">
        <f>$A$17</f>
        <v>2016</v>
      </c>
      <c r="B132" s="116">
        <f t="shared" ref="B132:M132" si="50">B23</f>
        <v>0</v>
      </c>
      <c r="C132" s="117">
        <f t="shared" si="50"/>
        <v>0</v>
      </c>
      <c r="D132" s="117">
        <f t="shared" si="50"/>
        <v>0</v>
      </c>
      <c r="E132" s="117">
        <f t="shared" si="50"/>
        <v>0</v>
      </c>
      <c r="F132" s="117">
        <f t="shared" si="50"/>
        <v>0</v>
      </c>
      <c r="G132" s="117">
        <f t="shared" si="50"/>
        <v>0</v>
      </c>
      <c r="H132" s="117">
        <f t="shared" si="50"/>
        <v>0</v>
      </c>
      <c r="I132" s="117">
        <f t="shared" si="50"/>
        <v>0</v>
      </c>
      <c r="J132" s="117">
        <f t="shared" si="50"/>
        <v>0</v>
      </c>
      <c r="K132" s="117">
        <f t="shared" si="50"/>
        <v>0</v>
      </c>
      <c r="L132" s="117">
        <f t="shared" si="50"/>
        <v>0</v>
      </c>
      <c r="M132" s="117">
        <f t="shared" si="50"/>
        <v>0</v>
      </c>
      <c r="N132" s="118" t="str">
        <f>$N$23</f>
        <v/>
      </c>
      <c r="O132" s="106"/>
    </row>
    <row r="133" spans="1:15" x14ac:dyDescent="0.2">
      <c r="A133" s="108">
        <f>$A$25</f>
        <v>2015</v>
      </c>
      <c r="B133" s="119">
        <f t="shared" ref="B133:M133" si="51">B31</f>
        <v>0</v>
      </c>
      <c r="C133" s="77">
        <f t="shared" si="51"/>
        <v>0</v>
      </c>
      <c r="D133" s="77">
        <f t="shared" si="51"/>
        <v>0</v>
      </c>
      <c r="E133" s="77">
        <f t="shared" si="51"/>
        <v>0</v>
      </c>
      <c r="F133" s="77">
        <f t="shared" si="51"/>
        <v>0</v>
      </c>
      <c r="G133" s="77">
        <f t="shared" si="51"/>
        <v>0</v>
      </c>
      <c r="H133" s="77">
        <f t="shared" si="51"/>
        <v>0</v>
      </c>
      <c r="I133" s="77">
        <f t="shared" si="51"/>
        <v>0</v>
      </c>
      <c r="J133" s="77">
        <f t="shared" si="51"/>
        <v>0</v>
      </c>
      <c r="K133" s="77">
        <f t="shared" si="51"/>
        <v>0</v>
      </c>
      <c r="L133" s="77">
        <f t="shared" si="51"/>
        <v>0</v>
      </c>
      <c r="M133" s="77">
        <f t="shared" si="51"/>
        <v>0</v>
      </c>
      <c r="N133" s="120" t="str">
        <f>$N$31</f>
        <v/>
      </c>
      <c r="O133" s="106"/>
    </row>
    <row r="134" spans="1:15" x14ac:dyDescent="0.2">
      <c r="A134" s="108">
        <f>$A$33</f>
        <v>2014</v>
      </c>
      <c r="B134" s="119">
        <f t="shared" ref="B134:N134" si="52">B39</f>
        <v>0</v>
      </c>
      <c r="C134" s="77">
        <f t="shared" si="52"/>
        <v>0</v>
      </c>
      <c r="D134" s="77">
        <f t="shared" si="52"/>
        <v>0</v>
      </c>
      <c r="E134" s="77">
        <f t="shared" si="52"/>
        <v>0</v>
      </c>
      <c r="F134" s="77">
        <f t="shared" si="52"/>
        <v>0</v>
      </c>
      <c r="G134" s="77">
        <f t="shared" si="52"/>
        <v>0</v>
      </c>
      <c r="H134" s="77">
        <f t="shared" si="52"/>
        <v>0</v>
      </c>
      <c r="I134" s="77">
        <f t="shared" si="52"/>
        <v>0</v>
      </c>
      <c r="J134" s="77">
        <f t="shared" si="52"/>
        <v>0</v>
      </c>
      <c r="K134" s="77">
        <f t="shared" si="52"/>
        <v>0</v>
      </c>
      <c r="L134" s="77">
        <f t="shared" si="52"/>
        <v>0</v>
      </c>
      <c r="M134" s="77">
        <f t="shared" si="52"/>
        <v>0</v>
      </c>
      <c r="N134" s="120" t="str">
        <f t="shared" si="52"/>
        <v/>
      </c>
      <c r="O134" s="106"/>
    </row>
    <row r="135" spans="1:15" ht="10.8" thickBot="1" x14ac:dyDescent="0.25">
      <c r="A135" s="108">
        <f>$A$41</f>
        <v>2013</v>
      </c>
      <c r="B135" s="121">
        <f t="shared" ref="B135:N135" si="53">B47</f>
        <v>0</v>
      </c>
      <c r="C135" s="122">
        <f t="shared" si="53"/>
        <v>0</v>
      </c>
      <c r="D135" s="122">
        <f t="shared" si="53"/>
        <v>0</v>
      </c>
      <c r="E135" s="122">
        <f t="shared" si="53"/>
        <v>0</v>
      </c>
      <c r="F135" s="122">
        <f t="shared" si="53"/>
        <v>0</v>
      </c>
      <c r="G135" s="122">
        <f t="shared" si="53"/>
        <v>0</v>
      </c>
      <c r="H135" s="122">
        <f t="shared" si="53"/>
        <v>0</v>
      </c>
      <c r="I135" s="122">
        <f t="shared" si="53"/>
        <v>0</v>
      </c>
      <c r="J135" s="122">
        <f t="shared" si="53"/>
        <v>0</v>
      </c>
      <c r="K135" s="122">
        <f t="shared" si="53"/>
        <v>0</v>
      </c>
      <c r="L135" s="122">
        <f t="shared" si="53"/>
        <v>0</v>
      </c>
      <c r="M135" s="122">
        <f t="shared" si="53"/>
        <v>0</v>
      </c>
      <c r="N135" s="123" t="str">
        <f t="shared" si="53"/>
        <v/>
      </c>
      <c r="O135" s="106"/>
    </row>
    <row r="136" spans="1:15" x14ac:dyDescent="0.2">
      <c r="A136" s="226" t="s">
        <v>36</v>
      </c>
      <c r="B136" s="227"/>
      <c r="C136" s="227"/>
      <c r="D136" s="227"/>
      <c r="E136" s="227"/>
      <c r="F136" s="227"/>
      <c r="G136" s="227"/>
      <c r="H136" s="227"/>
      <c r="I136" s="227"/>
      <c r="J136" s="227"/>
      <c r="K136" s="227"/>
      <c r="L136" s="227"/>
      <c r="M136" s="227"/>
      <c r="N136" s="227"/>
      <c r="O136" s="228"/>
    </row>
    <row r="137" spans="1:15" ht="11.4" customHeight="1" thickBot="1" x14ac:dyDescent="0.25">
      <c r="A137" s="108" t="str">
        <f>$A$23</f>
        <v>Total</v>
      </c>
      <c r="B137" s="76" t="str">
        <f>$B$17</f>
        <v>Jan.</v>
      </c>
      <c r="C137" s="76" t="str">
        <f>$C$17</f>
        <v>Feb.</v>
      </c>
      <c r="D137" s="76" t="str">
        <f>$D$17</f>
        <v>Mar.</v>
      </c>
      <c r="E137" s="76" t="str">
        <f>$E$17</f>
        <v>Apr.</v>
      </c>
      <c r="F137" s="76" t="str">
        <f>$F$17</f>
        <v>May</v>
      </c>
      <c r="G137" s="76" t="str">
        <f>$G$17</f>
        <v>Jun.</v>
      </c>
      <c r="H137" s="76" t="str">
        <f>$H$17</f>
        <v>Jul.</v>
      </c>
      <c r="I137" s="76" t="str">
        <f>$I$17</f>
        <v>Aug.</v>
      </c>
      <c r="J137" s="76" t="str">
        <f>$J$17</f>
        <v>Sep.</v>
      </c>
      <c r="K137" s="76" t="str">
        <f>$K$17</f>
        <v>Oct.</v>
      </c>
      <c r="L137" s="76" t="str">
        <f>$L$17</f>
        <v>Nov.</v>
      </c>
      <c r="M137" s="76" t="str">
        <f>$M$17</f>
        <v>Dec.</v>
      </c>
      <c r="N137" s="153" t="s">
        <v>58</v>
      </c>
      <c r="O137" s="106"/>
    </row>
    <row r="138" spans="1:15" x14ac:dyDescent="0.2">
      <c r="A138" s="109" t="str">
        <f>CONCATENATE(A133, " to ", A132)</f>
        <v>2015 to 2016</v>
      </c>
      <c r="B138" s="124" t="str">
        <f>IF(B132=0," ",IF(B133=0," ",(B132-B133)/B133))</f>
        <v xml:space="preserve"> </v>
      </c>
      <c r="C138" s="125" t="str">
        <f t="shared" ref="C138:M140" si="54">IF(C132=0," ",IF(C133=0," ",(C132-C133)/C133))</f>
        <v xml:space="preserve"> </v>
      </c>
      <c r="D138" s="125" t="str">
        <f t="shared" si="54"/>
        <v xml:space="preserve"> </v>
      </c>
      <c r="E138" s="125" t="str">
        <f t="shared" si="54"/>
        <v xml:space="preserve"> </v>
      </c>
      <c r="F138" s="125" t="str">
        <f t="shared" si="54"/>
        <v xml:space="preserve"> </v>
      </c>
      <c r="G138" s="125" t="str">
        <f t="shared" si="54"/>
        <v xml:space="preserve"> </v>
      </c>
      <c r="H138" s="125" t="str">
        <f t="shared" si="54"/>
        <v xml:space="preserve"> </v>
      </c>
      <c r="I138" s="125" t="str">
        <f t="shared" si="54"/>
        <v xml:space="preserve"> </v>
      </c>
      <c r="J138" s="125" t="str">
        <f t="shared" si="54"/>
        <v xml:space="preserve"> </v>
      </c>
      <c r="K138" s="125" t="str">
        <f t="shared" si="54"/>
        <v xml:space="preserve"> </v>
      </c>
      <c r="L138" s="125" t="str">
        <f t="shared" si="54"/>
        <v xml:space="preserve"> </v>
      </c>
      <c r="M138" s="125" t="str">
        <f t="shared" si="54"/>
        <v xml:space="preserve"> </v>
      </c>
      <c r="N138" s="126" t="str">
        <f>IF(ISERROR((AVERAGE(B138:M138))/12*COUNT(B138:M138)),"",(AVERAGE(B138:M138))/12*COUNT(B138:M138))</f>
        <v/>
      </c>
      <c r="O138" s="106"/>
    </row>
    <row r="139" spans="1:15" x14ac:dyDescent="0.2">
      <c r="A139" s="109" t="str">
        <f>CONCATENATE(A134, " to ", A133)</f>
        <v>2014 to 2015</v>
      </c>
      <c r="B139" s="127" t="str">
        <f>IF(B133=0," ",IF(B134=0," ",(B133-B134)/B134))</f>
        <v xml:space="preserve"> </v>
      </c>
      <c r="C139" s="78" t="str">
        <f t="shared" si="54"/>
        <v xml:space="preserve"> </v>
      </c>
      <c r="D139" s="78" t="str">
        <f t="shared" si="54"/>
        <v xml:space="preserve"> </v>
      </c>
      <c r="E139" s="78" t="str">
        <f t="shared" si="54"/>
        <v xml:space="preserve"> </v>
      </c>
      <c r="F139" s="78" t="str">
        <f t="shared" si="54"/>
        <v xml:space="preserve"> </v>
      </c>
      <c r="G139" s="78" t="str">
        <f t="shared" si="54"/>
        <v xml:space="preserve"> </v>
      </c>
      <c r="H139" s="78" t="str">
        <f t="shared" si="54"/>
        <v xml:space="preserve"> </v>
      </c>
      <c r="I139" s="78" t="str">
        <f t="shared" si="54"/>
        <v xml:space="preserve"> </v>
      </c>
      <c r="J139" s="78" t="str">
        <f t="shared" si="54"/>
        <v xml:space="preserve"> </v>
      </c>
      <c r="K139" s="78" t="str">
        <f t="shared" si="54"/>
        <v xml:space="preserve"> </v>
      </c>
      <c r="L139" s="78" t="str">
        <f t="shared" si="54"/>
        <v xml:space="preserve"> </v>
      </c>
      <c r="M139" s="78" t="str">
        <f t="shared" si="54"/>
        <v xml:space="preserve"> </v>
      </c>
      <c r="N139" s="128" t="str">
        <f>IF(ISERROR((AVERAGE(B139:M139))/12*COUNT(B139:M139)),"",(AVERAGE(B139:M139))/12*COUNT(B139:M139))</f>
        <v/>
      </c>
      <c r="O139" s="106"/>
    </row>
    <row r="140" spans="1:15" ht="10.8" thickBot="1" x14ac:dyDescent="0.25">
      <c r="A140" s="109" t="str">
        <f>CONCATENATE(A135, " to ", A134)</f>
        <v>2013 to 2014</v>
      </c>
      <c r="B140" s="129" t="str">
        <f>IF(B134=0," ",IF(B135=0," ",(B134-B135)/B135))</f>
        <v xml:space="preserve"> </v>
      </c>
      <c r="C140" s="130" t="str">
        <f t="shared" si="54"/>
        <v xml:space="preserve"> </v>
      </c>
      <c r="D140" s="130" t="str">
        <f t="shared" si="54"/>
        <v xml:space="preserve"> </v>
      </c>
      <c r="E140" s="130" t="str">
        <f t="shared" si="54"/>
        <v xml:space="preserve"> </v>
      </c>
      <c r="F140" s="130" t="str">
        <f t="shared" si="54"/>
        <v xml:space="preserve"> </v>
      </c>
      <c r="G140" s="130" t="str">
        <f t="shared" si="54"/>
        <v xml:space="preserve"> </v>
      </c>
      <c r="H140" s="130" t="str">
        <f t="shared" si="54"/>
        <v xml:space="preserve"> </v>
      </c>
      <c r="I140" s="130" t="str">
        <f t="shared" si="54"/>
        <v xml:space="preserve"> </v>
      </c>
      <c r="J140" s="130" t="str">
        <f t="shared" si="54"/>
        <v xml:space="preserve"> </v>
      </c>
      <c r="K140" s="130" t="str">
        <f t="shared" si="54"/>
        <v xml:space="preserve"> </v>
      </c>
      <c r="L140" s="130" t="str">
        <f t="shared" si="54"/>
        <v xml:space="preserve"> </v>
      </c>
      <c r="M140" s="130" t="str">
        <f t="shared" si="54"/>
        <v xml:space="preserve"> </v>
      </c>
      <c r="N140" s="131" t="str">
        <f>IF(ISERROR((AVERAGE(B140:M140))/12*COUNT(B140:M140)),"",(AVERAGE(B140:M140))/12*COUNT(B140:M140))</f>
        <v/>
      </c>
      <c r="O140" s="106"/>
    </row>
    <row r="141" spans="1:15" ht="13.8" thickBot="1" x14ac:dyDescent="0.25">
      <c r="A141" s="229" t="s">
        <v>32</v>
      </c>
      <c r="B141" s="230"/>
      <c r="C141" s="110">
        <f>COUNTIF(B132:M135, "&gt;0")</f>
        <v>0</v>
      </c>
      <c r="D141" s="231" t="s">
        <v>33</v>
      </c>
      <c r="E141" s="232"/>
      <c r="F141" s="232"/>
      <c r="G141" s="110">
        <f>COUNT(B138:M140)</f>
        <v>0</v>
      </c>
      <c r="H141" s="233"/>
      <c r="I141" s="234"/>
      <c r="J141" s="234"/>
      <c r="K141" s="231" t="s">
        <v>37</v>
      </c>
      <c r="L141" s="235"/>
      <c r="M141" s="235"/>
      <c r="N141" s="111">
        <f>SUM(N138:N140)</f>
        <v>0</v>
      </c>
      <c r="O141" s="112"/>
    </row>
    <row r="142" spans="1:15" ht="10.8" thickTop="1" x14ac:dyDescent="0.2"/>
  </sheetData>
  <sheetProtection sheet="1" objects="1" scenarios="1" selectLockedCells="1"/>
  <mergeCells count="132">
    <mergeCell ref="N85:O85"/>
    <mergeCell ref="N86:O86"/>
    <mergeCell ref="N87:O87"/>
    <mergeCell ref="N88:O88"/>
    <mergeCell ref="A80:B80"/>
    <mergeCell ref="D80:F80"/>
    <mergeCell ref="H80:I80"/>
    <mergeCell ref="K80:M80"/>
    <mergeCell ref="N80:O80"/>
    <mergeCell ref="A82:O82"/>
    <mergeCell ref="A7:N7"/>
    <mergeCell ref="A6:N6"/>
    <mergeCell ref="K3:N3"/>
    <mergeCell ref="A8:N8"/>
    <mergeCell ref="B3:G3"/>
    <mergeCell ref="C14:N14"/>
    <mergeCell ref="A83:O83"/>
    <mergeCell ref="N84:O84"/>
    <mergeCell ref="N74:O74"/>
    <mergeCell ref="A75:O75"/>
    <mergeCell ref="N76:O76"/>
    <mergeCell ref="N77:O77"/>
    <mergeCell ref="N78:O78"/>
    <mergeCell ref="N79:O79"/>
    <mergeCell ref="A68:O68"/>
    <mergeCell ref="A69:O69"/>
    <mergeCell ref="N70:O70"/>
    <mergeCell ref="N71:O71"/>
    <mergeCell ref="N72:O72"/>
    <mergeCell ref="N73:O73"/>
    <mergeCell ref="N65:O65"/>
    <mergeCell ref="A66:B66"/>
    <mergeCell ref="D66:F66"/>
    <mergeCell ref="H66:I66"/>
    <mergeCell ref="A130:O130"/>
    <mergeCell ref="A136:O136"/>
    <mergeCell ref="A141:B141"/>
    <mergeCell ref="D141:F141"/>
    <mergeCell ref="H141:J141"/>
    <mergeCell ref="K141:M141"/>
    <mergeCell ref="N125:O125"/>
    <mergeCell ref="A126:B126"/>
    <mergeCell ref="D126:F126"/>
    <mergeCell ref="H126:I126"/>
    <mergeCell ref="K126:M126"/>
    <mergeCell ref="N126:O126"/>
    <mergeCell ref="N119:O119"/>
    <mergeCell ref="N120:O120"/>
    <mergeCell ref="A121:O121"/>
    <mergeCell ref="N122:O122"/>
    <mergeCell ref="N123:O123"/>
    <mergeCell ref="N124:O124"/>
    <mergeCell ref="A114:O114"/>
    <mergeCell ref="A115:O115"/>
    <mergeCell ref="N116:O116"/>
    <mergeCell ref="N117:O117"/>
    <mergeCell ref="N118:O118"/>
    <mergeCell ref="A112:B112"/>
    <mergeCell ref="D112:F112"/>
    <mergeCell ref="H112:I112"/>
    <mergeCell ref="K112:M112"/>
    <mergeCell ref="N112:O112"/>
    <mergeCell ref="N106:O106"/>
    <mergeCell ref="A107:O107"/>
    <mergeCell ref="N108:O108"/>
    <mergeCell ref="N109:O109"/>
    <mergeCell ref="N110:O110"/>
    <mergeCell ref="N111:O111"/>
    <mergeCell ref="N104:O104"/>
    <mergeCell ref="N105:O105"/>
    <mergeCell ref="B97:H97"/>
    <mergeCell ref="L97:N97"/>
    <mergeCell ref="N103:O103"/>
    <mergeCell ref="A100:O100"/>
    <mergeCell ref="A89:O89"/>
    <mergeCell ref="N90:O90"/>
    <mergeCell ref="N91:O91"/>
    <mergeCell ref="N92:O92"/>
    <mergeCell ref="N93:O93"/>
    <mergeCell ref="A94:B94"/>
    <mergeCell ref="D94:F94"/>
    <mergeCell ref="H94:I94"/>
    <mergeCell ref="K94:M94"/>
    <mergeCell ref="N94:O94"/>
    <mergeCell ref="A101:O101"/>
    <mergeCell ref="N102:O102"/>
    <mergeCell ref="K66:M66"/>
    <mergeCell ref="N66:O66"/>
    <mergeCell ref="N59:O59"/>
    <mergeCell ref="N60:O60"/>
    <mergeCell ref="A61:O61"/>
    <mergeCell ref="N62:O62"/>
    <mergeCell ref="N63:O63"/>
    <mergeCell ref="N64:O64"/>
    <mergeCell ref="A54:O54"/>
    <mergeCell ref="A55:O55"/>
    <mergeCell ref="N56:O56"/>
    <mergeCell ref="N57:O57"/>
    <mergeCell ref="N58:O58"/>
    <mergeCell ref="N47:O47"/>
    <mergeCell ref="B51:H51"/>
    <mergeCell ref="L51:N51"/>
    <mergeCell ref="N41:O41"/>
    <mergeCell ref="N42:O42"/>
    <mergeCell ref="N43:O43"/>
    <mergeCell ref="N44:O44"/>
    <mergeCell ref="N45:O45"/>
    <mergeCell ref="N46:O46"/>
    <mergeCell ref="N35:O35"/>
    <mergeCell ref="N36:O36"/>
    <mergeCell ref="N37:O37"/>
    <mergeCell ref="N38:O38"/>
    <mergeCell ref="N39:O39"/>
    <mergeCell ref="N29:O29"/>
    <mergeCell ref="N30:O30"/>
    <mergeCell ref="N31:O31"/>
    <mergeCell ref="N33:O33"/>
    <mergeCell ref="N34:O34"/>
    <mergeCell ref="B9:H9"/>
    <mergeCell ref="I9:N9"/>
    <mergeCell ref="N23:O23"/>
    <mergeCell ref="N25:O25"/>
    <mergeCell ref="N26:O26"/>
    <mergeCell ref="N27:O27"/>
    <mergeCell ref="N28:O28"/>
    <mergeCell ref="N17:O17"/>
    <mergeCell ref="N18:O18"/>
    <mergeCell ref="N19:O19"/>
    <mergeCell ref="N20:O20"/>
    <mergeCell ref="N21:O21"/>
    <mergeCell ref="N22:O22"/>
    <mergeCell ref="C12:G12"/>
  </mergeCells>
  <dataValidations count="1">
    <dataValidation type="list" allowBlank="1" showInputMessage="1" showErrorMessage="1" sqref="C12:G12">
      <formula1>"Click here &amp; Use drop-down list, All SA Limousines in the Fleet, Sedan Limousines Only, SUVs Only, Vans only, Antique Sedans Only, Stretch Cars Only, Stretch SUV Only (8-11 pax), Stretch SUV (11-20 pax.), Limo Bus (21+ pax.), See ""Notes""."</formula1>
    </dataValidation>
  </dataValidations>
  <hyperlinks>
    <hyperlink ref="B9:H9" r:id="rId1" display="Email spreadsheet comments and suggestions to ptboard@bc.ca."/>
  </hyperlinks>
  <pageMargins left="0.59055118110236204" right="0.59055118110236204" top="0.70866141732283505" bottom="0.70866141732283505" header="0.31496062992126" footer="0.31496062992126"/>
  <pageSetup orientation="landscape" copies="2" r:id="rId2"/>
  <headerFooter>
    <oddHeader xml:space="preserve">&amp;L&amp;K04+000Limo Data Spreadsheet&amp;C&amp;"-,Bold"&amp;12 &amp;K04+0001  |  Monthly Trips and Bookings&amp;11
</oddHeader>
    <oddFooter>&amp;L&amp;K04+000PTBoard SSB    |   April 22, 2016&amp;C&amp;K04+000www.ptboard.bc.ca&amp;R&amp;K04+000Page &amp;P of &amp;N</oddFooter>
  </headerFooter>
  <rowBreaks count="2" manualBreakCount="2">
    <brk id="48" max="16383" man="1"/>
    <brk id="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view="pageLayout" zoomScaleNormal="100" workbookViewId="0">
      <selection activeCell="B13" sqref="B13:H13"/>
    </sheetView>
  </sheetViews>
  <sheetFormatPr defaultColWidth="8.88671875" defaultRowHeight="14.4" x14ac:dyDescent="0.3"/>
  <cols>
    <col min="1" max="1" width="12.88671875" customWidth="1"/>
    <col min="2" max="2" width="8.77734375" style="2" customWidth="1"/>
    <col min="3" max="3" width="6.33203125" customWidth="1"/>
    <col min="4" max="4" width="7" customWidth="1"/>
    <col min="5" max="8" width="7.6640625" customWidth="1"/>
    <col min="9" max="9" width="55.33203125" customWidth="1"/>
    <col min="10" max="10" width="1.21875" customWidth="1"/>
  </cols>
  <sheetData>
    <row r="1" spans="1:10" s="1" customFormat="1" x14ac:dyDescent="0.3">
      <c r="A1" s="7" t="s">
        <v>65</v>
      </c>
      <c r="B1" s="8"/>
      <c r="C1" s="8"/>
      <c r="D1" s="8"/>
      <c r="E1" s="8"/>
      <c r="F1" s="8"/>
      <c r="G1" s="8"/>
      <c r="H1" s="8"/>
      <c r="I1" s="8"/>
      <c r="J1" s="14"/>
    </row>
    <row r="2" spans="1:10" s="1" customFormat="1" ht="4.2" customHeight="1" thickBot="1" x14ac:dyDescent="0.35">
      <c r="A2" s="9"/>
      <c r="B2" s="9"/>
      <c r="C2" s="9"/>
      <c r="D2" s="9"/>
      <c r="E2" s="9"/>
      <c r="F2" s="9"/>
      <c r="G2" s="9"/>
      <c r="H2" s="9"/>
      <c r="I2" s="9"/>
      <c r="J2" s="9"/>
    </row>
    <row r="3" spans="1:10" s="1" customFormat="1" ht="18.600000000000001" thickBot="1" x14ac:dyDescent="0.35">
      <c r="A3" s="18" t="s">
        <v>11</v>
      </c>
      <c r="B3" s="252" t="s">
        <v>12</v>
      </c>
      <c r="C3" s="253"/>
      <c r="D3" s="253"/>
      <c r="E3" s="253"/>
      <c r="F3" s="253"/>
      <c r="G3" s="253"/>
      <c r="H3" s="253"/>
      <c r="I3" s="254"/>
      <c r="J3" s="11"/>
    </row>
    <row r="4" spans="1:10" s="1" customFormat="1" ht="4.95" customHeight="1" thickBot="1" x14ac:dyDescent="0.35">
      <c r="A4" s="18"/>
      <c r="B4" s="19"/>
      <c r="C4" s="19"/>
      <c r="D4" s="19"/>
      <c r="E4" s="19"/>
      <c r="F4" s="19"/>
      <c r="G4" s="19"/>
      <c r="H4" s="19"/>
      <c r="I4" s="19"/>
      <c r="J4" s="12"/>
    </row>
    <row r="5" spans="1:10" s="1" customFormat="1" ht="15" thickBot="1" x14ac:dyDescent="0.35">
      <c r="A5" s="18" t="s">
        <v>16</v>
      </c>
      <c r="B5" s="255">
        <f>'1 Monthly Trips'!$K$3</f>
        <v>42482</v>
      </c>
      <c r="C5" s="256"/>
      <c r="D5" s="256"/>
      <c r="E5" s="256"/>
      <c r="F5" s="256"/>
      <c r="G5" s="256"/>
      <c r="H5" s="256"/>
      <c r="I5" s="257"/>
      <c r="J5" s="11"/>
    </row>
    <row r="6" spans="1:10" ht="3" customHeight="1" x14ac:dyDescent="0.3">
      <c r="A6" s="10"/>
      <c r="B6" s="12"/>
      <c r="C6" s="12"/>
      <c r="D6" s="12"/>
      <c r="E6" s="12"/>
      <c r="F6" s="12"/>
      <c r="G6" s="12"/>
      <c r="H6" s="12"/>
      <c r="I6" s="12"/>
      <c r="J6" s="12"/>
    </row>
    <row r="7" spans="1:10" ht="4.95" customHeight="1" x14ac:dyDescent="0.3">
      <c r="A7" s="14"/>
      <c r="B7" s="14"/>
      <c r="C7" s="14"/>
      <c r="D7" s="14"/>
      <c r="E7" s="14"/>
      <c r="F7" s="14"/>
      <c r="G7" s="14"/>
      <c r="H7" s="4"/>
      <c r="I7" s="4"/>
      <c r="J7" s="4"/>
    </row>
    <row r="8" spans="1:10" ht="30" customHeight="1" x14ac:dyDescent="0.3">
      <c r="A8" s="264" t="s">
        <v>59</v>
      </c>
      <c r="B8" s="264"/>
      <c r="C8" s="264"/>
      <c r="D8" s="264"/>
      <c r="E8" s="264"/>
      <c r="F8" s="264"/>
      <c r="G8" s="264"/>
      <c r="H8" s="264"/>
      <c r="I8" s="264"/>
      <c r="J8" s="15"/>
    </row>
    <row r="9" spans="1:10" ht="30.6" customHeight="1" x14ac:dyDescent="0.3">
      <c r="A9" s="272" t="s">
        <v>60</v>
      </c>
      <c r="B9" s="272"/>
      <c r="C9" s="272"/>
      <c r="D9" s="272"/>
      <c r="E9" s="272"/>
      <c r="F9" s="272"/>
      <c r="G9" s="272"/>
      <c r="H9" s="272"/>
      <c r="I9" s="272"/>
      <c r="J9" s="15"/>
    </row>
    <row r="10" spans="1:10" ht="15.6" customHeight="1" x14ac:dyDescent="0.3">
      <c r="A10" s="159" t="s">
        <v>63</v>
      </c>
      <c r="B10" s="273" t="s">
        <v>62</v>
      </c>
      <c r="C10" s="273"/>
      <c r="D10" s="273"/>
      <c r="E10" s="273"/>
      <c r="F10" s="273"/>
      <c r="G10" s="274"/>
      <c r="H10" s="274"/>
      <c r="I10" s="159" t="s">
        <v>61</v>
      </c>
      <c r="J10" s="15"/>
    </row>
    <row r="11" spans="1:10" ht="6" customHeight="1" x14ac:dyDescent="0.3">
      <c r="A11" s="14"/>
      <c r="B11" s="14"/>
      <c r="C11" s="14"/>
      <c r="D11" s="14"/>
      <c r="E11" s="14"/>
      <c r="F11" s="14"/>
      <c r="G11" s="14"/>
      <c r="H11" s="4"/>
      <c r="I11" s="4"/>
      <c r="J11" s="4"/>
    </row>
    <row r="12" spans="1:10" ht="6" customHeight="1" thickBot="1" x14ac:dyDescent="0.35">
      <c r="A12" s="18"/>
      <c r="B12" s="19"/>
      <c r="C12" s="19"/>
      <c r="D12" s="19"/>
      <c r="E12" s="19"/>
      <c r="F12" s="19"/>
      <c r="G12" s="19"/>
      <c r="H12" s="19"/>
      <c r="I12" s="19"/>
      <c r="J12" s="12"/>
    </row>
    <row r="13" spans="1:10" ht="16.95" customHeight="1" thickBot="1" x14ac:dyDescent="0.35">
      <c r="A13" s="17" t="s">
        <v>17</v>
      </c>
      <c r="B13" s="269" t="s">
        <v>14</v>
      </c>
      <c r="C13" s="270"/>
      <c r="D13" s="270"/>
      <c r="E13" s="270"/>
      <c r="F13" s="270"/>
      <c r="G13" s="270"/>
      <c r="H13" s="271"/>
      <c r="I13" s="19"/>
      <c r="J13" s="12"/>
    </row>
    <row r="14" spans="1:10" ht="4.2" customHeight="1" thickBot="1" x14ac:dyDescent="0.35">
      <c r="A14" s="13"/>
      <c r="B14" s="12"/>
      <c r="C14" s="12"/>
      <c r="D14" s="12"/>
      <c r="E14" s="12"/>
      <c r="F14" s="12"/>
      <c r="G14" s="12"/>
      <c r="H14" s="12"/>
      <c r="I14" s="12"/>
      <c r="J14" s="12"/>
    </row>
    <row r="15" spans="1:10" ht="84" customHeight="1" thickBot="1" x14ac:dyDescent="0.35">
      <c r="A15" s="16" t="s">
        <v>13</v>
      </c>
      <c r="B15" s="258"/>
      <c r="C15" s="259"/>
      <c r="D15" s="259"/>
      <c r="E15" s="259"/>
      <c r="F15" s="259"/>
      <c r="G15" s="259"/>
      <c r="H15" s="259"/>
      <c r="I15" s="260"/>
      <c r="J15" s="12"/>
    </row>
    <row r="16" spans="1:10" ht="3.6" customHeight="1" x14ac:dyDescent="0.3">
      <c r="A16" s="13"/>
      <c r="B16" s="12"/>
      <c r="C16" s="12"/>
      <c r="D16" s="12"/>
      <c r="E16" s="12"/>
      <c r="F16" s="12"/>
      <c r="G16" s="12"/>
      <c r="H16" s="12"/>
      <c r="I16" s="12"/>
      <c r="J16" s="12"/>
    </row>
    <row r="17" spans="1:10" ht="4.5" customHeight="1" x14ac:dyDescent="0.3">
      <c r="A17" s="14"/>
      <c r="B17" s="14"/>
      <c r="C17" s="14"/>
      <c r="D17" s="14"/>
      <c r="E17" s="14"/>
      <c r="F17" s="14"/>
      <c r="G17" s="14"/>
      <c r="H17" s="4"/>
      <c r="I17" s="4"/>
      <c r="J17" s="4"/>
    </row>
    <row r="18" spans="1:10" ht="11.4" customHeight="1" thickBot="1" x14ac:dyDescent="0.35">
      <c r="A18" s="20" t="s">
        <v>4</v>
      </c>
      <c r="B18" s="20" t="s">
        <v>5</v>
      </c>
      <c r="C18" s="20" t="s">
        <v>6</v>
      </c>
      <c r="D18" s="20"/>
      <c r="E18" s="20" t="s">
        <v>7</v>
      </c>
      <c r="F18" s="20" t="s">
        <v>8</v>
      </c>
      <c r="G18" s="20"/>
      <c r="H18" s="20" t="s">
        <v>9</v>
      </c>
      <c r="I18" s="20" t="s">
        <v>10</v>
      </c>
    </row>
    <row r="19" spans="1:10" ht="18" x14ac:dyDescent="0.35">
      <c r="C19" s="265" t="s">
        <v>2</v>
      </c>
      <c r="D19" s="266"/>
      <c r="E19" s="266"/>
      <c r="F19" s="267"/>
      <c r="G19" s="267"/>
      <c r="H19" s="268"/>
    </row>
    <row r="20" spans="1:10" s="3" customFormat="1" ht="49.8" customHeight="1" thickBot="1" x14ac:dyDescent="0.4">
      <c r="A20" s="6" t="s">
        <v>0</v>
      </c>
      <c r="B20" s="6" t="s">
        <v>1</v>
      </c>
      <c r="C20" s="161" t="str">
        <f>'1 Monthly Trips'!$A$18</f>
        <v>SA Trips with SA Limos</v>
      </c>
      <c r="D20" s="162" t="str">
        <f>'1 Monthly Trips'!$A$19</f>
        <v>SA Bookings Farmed Out</v>
      </c>
      <c r="E20" s="163" t="str">
        <f>'1 Monthly Trips'!$A$20</f>
        <v>SA Bookings Declined</v>
      </c>
      <c r="F20" s="164" t="str">
        <f>'1 Monthly Trips'!$A$21</f>
        <v>Other</v>
      </c>
      <c r="G20" s="165" t="s">
        <v>55</v>
      </c>
      <c r="H20" s="166" t="s">
        <v>54</v>
      </c>
      <c r="I20" s="6" t="s">
        <v>3</v>
      </c>
    </row>
    <row r="21" spans="1:10" s="5" customFormat="1" ht="15" thickTop="1" x14ac:dyDescent="0.3">
      <c r="A21" s="143"/>
      <c r="B21" s="22" t="str">
        <f t="shared" ref="B21:B30" si="0">IF(ISBLANK(A21)," ",A21)</f>
        <v xml:space="preserve"> </v>
      </c>
      <c r="C21" s="137"/>
      <c r="D21" s="138"/>
      <c r="E21" s="138"/>
      <c r="F21" s="139"/>
      <c r="G21" s="136" t="str">
        <f>IF(SUM(C21:F21)=0, " ", SUM(C21:F21))</f>
        <v xml:space="preserve"> </v>
      </c>
      <c r="H21" s="142" t="str">
        <f>IF(ISBLANK(A21), "",IF(A21&gt;B$5, "future", "past"))</f>
        <v/>
      </c>
      <c r="I21" s="140"/>
    </row>
    <row r="22" spans="1:10" s="5" customFormat="1" x14ac:dyDescent="0.3">
      <c r="A22" s="143"/>
      <c r="B22" s="22" t="str">
        <f t="shared" si="0"/>
        <v xml:space="preserve"> </v>
      </c>
      <c r="C22" s="137"/>
      <c r="D22" s="138"/>
      <c r="E22" s="138"/>
      <c r="F22" s="139"/>
      <c r="G22" s="136" t="str">
        <f>IF(SUM(C22:F22)=0, " ", SUM(C22:F22))</f>
        <v xml:space="preserve"> </v>
      </c>
      <c r="H22" s="142" t="str">
        <f t="shared" ref="H22:H30" si="1">IF(ISBLANK(A22), "",IF(A22&gt;B$5, "future", "past"))</f>
        <v/>
      </c>
      <c r="I22" s="140"/>
    </row>
    <row r="23" spans="1:10" s="5" customFormat="1" x14ac:dyDescent="0.3">
      <c r="A23" s="143"/>
      <c r="B23" s="22" t="str">
        <f t="shared" si="0"/>
        <v xml:space="preserve"> </v>
      </c>
      <c r="C23" s="137"/>
      <c r="D23" s="138"/>
      <c r="E23" s="138"/>
      <c r="F23" s="139"/>
      <c r="G23" s="136" t="str">
        <f t="shared" ref="G23:G30" si="2">IF(SUM(C23:F23)=0, " ", SUM(C23:F23))</f>
        <v xml:space="preserve"> </v>
      </c>
      <c r="H23" s="142" t="str">
        <f t="shared" si="1"/>
        <v/>
      </c>
      <c r="I23" s="140"/>
    </row>
    <row r="24" spans="1:10" x14ac:dyDescent="0.3">
      <c r="A24" s="143"/>
      <c r="B24" s="22" t="str">
        <f t="shared" si="0"/>
        <v xml:space="preserve"> </v>
      </c>
      <c r="C24" s="137"/>
      <c r="D24" s="138"/>
      <c r="E24" s="138"/>
      <c r="F24" s="139"/>
      <c r="G24" s="136" t="str">
        <f t="shared" si="2"/>
        <v xml:space="preserve"> </v>
      </c>
      <c r="H24" s="142" t="str">
        <f t="shared" si="1"/>
        <v/>
      </c>
      <c r="I24" s="140"/>
    </row>
    <row r="25" spans="1:10" x14ac:dyDescent="0.3">
      <c r="A25" s="143"/>
      <c r="B25" s="22" t="str">
        <f t="shared" si="0"/>
        <v xml:space="preserve"> </v>
      </c>
      <c r="C25" s="137"/>
      <c r="D25" s="138"/>
      <c r="E25" s="138"/>
      <c r="F25" s="139"/>
      <c r="G25" s="136" t="str">
        <f t="shared" si="2"/>
        <v xml:space="preserve"> </v>
      </c>
      <c r="H25" s="142" t="str">
        <f t="shared" si="1"/>
        <v/>
      </c>
      <c r="I25" s="140"/>
    </row>
    <row r="26" spans="1:10" x14ac:dyDescent="0.3">
      <c r="A26" s="143"/>
      <c r="B26" s="22" t="str">
        <f t="shared" si="0"/>
        <v xml:space="preserve"> </v>
      </c>
      <c r="C26" s="137"/>
      <c r="D26" s="138"/>
      <c r="E26" s="138"/>
      <c r="F26" s="139"/>
      <c r="G26" s="136" t="str">
        <f t="shared" si="2"/>
        <v xml:space="preserve"> </v>
      </c>
      <c r="H26" s="142" t="str">
        <f t="shared" si="1"/>
        <v/>
      </c>
      <c r="I26" s="140"/>
    </row>
    <row r="27" spans="1:10" x14ac:dyDescent="0.3">
      <c r="A27" s="143"/>
      <c r="B27" s="22" t="str">
        <f t="shared" si="0"/>
        <v xml:space="preserve"> </v>
      </c>
      <c r="C27" s="137"/>
      <c r="D27" s="138"/>
      <c r="E27" s="138"/>
      <c r="F27" s="139"/>
      <c r="G27" s="136" t="str">
        <f t="shared" si="2"/>
        <v xml:space="preserve"> </v>
      </c>
      <c r="H27" s="142" t="str">
        <f t="shared" si="1"/>
        <v/>
      </c>
      <c r="I27" s="140"/>
    </row>
    <row r="28" spans="1:10" x14ac:dyDescent="0.3">
      <c r="A28" s="143"/>
      <c r="B28" s="22" t="str">
        <f t="shared" si="0"/>
        <v xml:space="preserve"> </v>
      </c>
      <c r="C28" s="137"/>
      <c r="D28" s="138"/>
      <c r="E28" s="138"/>
      <c r="F28" s="139"/>
      <c r="G28" s="136" t="str">
        <f t="shared" si="2"/>
        <v xml:space="preserve"> </v>
      </c>
      <c r="H28" s="142" t="str">
        <f t="shared" si="1"/>
        <v/>
      </c>
      <c r="I28" s="140"/>
    </row>
    <row r="29" spans="1:10" x14ac:dyDescent="0.3">
      <c r="A29" s="143"/>
      <c r="B29" s="22" t="str">
        <f t="shared" si="0"/>
        <v xml:space="preserve"> </v>
      </c>
      <c r="C29" s="137"/>
      <c r="D29" s="138"/>
      <c r="E29" s="138"/>
      <c r="F29" s="139"/>
      <c r="G29" s="136" t="str">
        <f t="shared" si="2"/>
        <v xml:space="preserve"> </v>
      </c>
      <c r="H29" s="142" t="str">
        <f t="shared" si="1"/>
        <v/>
      </c>
      <c r="I29" s="140"/>
    </row>
    <row r="30" spans="1:10" ht="15" thickBot="1" x14ac:dyDescent="0.35">
      <c r="A30" s="144"/>
      <c r="B30" s="145" t="str">
        <f t="shared" si="0"/>
        <v xml:space="preserve"> </v>
      </c>
      <c r="C30" s="146"/>
      <c r="D30" s="147"/>
      <c r="E30" s="147"/>
      <c r="F30" s="148"/>
      <c r="G30" s="149" t="str">
        <f t="shared" si="2"/>
        <v xml:space="preserve"> </v>
      </c>
      <c r="H30" s="150" t="str">
        <f t="shared" si="1"/>
        <v/>
      </c>
      <c r="I30" s="151"/>
    </row>
    <row r="31" spans="1:10" ht="15" thickTop="1" x14ac:dyDescent="0.3">
      <c r="A31" s="7" t="s">
        <v>66</v>
      </c>
      <c r="B31" s="8"/>
      <c r="C31" s="8"/>
      <c r="D31" s="8"/>
      <c r="E31" s="8"/>
      <c r="F31" s="8"/>
      <c r="G31" s="8"/>
      <c r="H31" s="8"/>
      <c r="I31" s="8"/>
      <c r="J31" s="14"/>
    </row>
    <row r="32" spans="1:10" ht="4.8" customHeight="1" thickBot="1" x14ac:dyDescent="0.35">
      <c r="A32" s="9"/>
      <c r="B32" s="9"/>
      <c r="C32" s="9"/>
      <c r="D32" s="9"/>
      <c r="E32" s="9"/>
      <c r="F32" s="9"/>
      <c r="G32" s="9"/>
      <c r="H32" s="9"/>
      <c r="I32" s="9"/>
      <c r="J32" s="9"/>
    </row>
    <row r="33" spans="1:10" ht="18.600000000000001" thickBot="1" x14ac:dyDescent="0.35">
      <c r="A33" s="17" t="s">
        <v>11</v>
      </c>
      <c r="B33" s="261" t="str">
        <f t="shared" ref="B33" si="3">$B$3</f>
        <v>ABC Limo Ltd.</v>
      </c>
      <c r="C33" s="262"/>
      <c r="D33" s="262"/>
      <c r="E33" s="262"/>
      <c r="F33" s="262"/>
      <c r="G33" s="262"/>
      <c r="H33" s="262"/>
      <c r="I33" s="263"/>
      <c r="J33" s="11"/>
    </row>
    <row r="34" spans="1:10" ht="4.95" customHeight="1" thickBot="1" x14ac:dyDescent="0.35">
      <c r="A34" s="18"/>
      <c r="B34" s="19"/>
      <c r="C34" s="19"/>
      <c r="D34" s="19"/>
      <c r="E34" s="19"/>
      <c r="F34" s="19"/>
      <c r="G34" s="19"/>
      <c r="H34" s="19"/>
      <c r="I34" s="19"/>
      <c r="J34" s="12"/>
    </row>
    <row r="35" spans="1:10" ht="18.45" customHeight="1" thickBot="1" x14ac:dyDescent="0.35">
      <c r="A35" s="17" t="str">
        <f>$A$13</f>
        <v>Vehicle Data:</v>
      </c>
      <c r="B35" s="249" t="str">
        <f t="shared" ref="B35" si="4">$B$13</f>
        <v>Click &amp; Choose Here</v>
      </c>
      <c r="C35" s="250"/>
      <c r="D35" s="250"/>
      <c r="E35" s="250"/>
      <c r="F35" s="250"/>
      <c r="G35" s="250"/>
      <c r="H35" s="250"/>
      <c r="I35" s="251"/>
      <c r="J35" s="12"/>
    </row>
    <row r="36" spans="1:10" ht="2.5499999999999998" customHeight="1" x14ac:dyDescent="0.3">
      <c r="A36" s="13"/>
      <c r="B36" s="12"/>
      <c r="C36" s="12"/>
      <c r="D36" s="12"/>
      <c r="E36" s="12"/>
      <c r="F36" s="12"/>
      <c r="G36" s="12"/>
      <c r="H36" s="12"/>
      <c r="I36" s="12"/>
      <c r="J36" s="12"/>
    </row>
    <row r="37" spans="1:10" ht="4.5" customHeight="1" x14ac:dyDescent="0.3">
      <c r="A37" s="14"/>
      <c r="B37" s="14"/>
      <c r="C37" s="14"/>
      <c r="D37" s="14"/>
      <c r="E37" s="14"/>
      <c r="F37" s="14"/>
      <c r="G37" s="14"/>
      <c r="H37" s="4"/>
      <c r="I37" s="4"/>
      <c r="J37" s="4"/>
    </row>
    <row r="38" spans="1:10" ht="52.2" customHeight="1" thickBot="1" x14ac:dyDescent="0.4">
      <c r="A38" s="6" t="s">
        <v>0</v>
      </c>
      <c r="B38" s="6" t="s">
        <v>1</v>
      </c>
      <c r="C38" s="132" t="str">
        <f t="shared" ref="C38:H38" si="5">C20</f>
        <v>SA Trips with SA Limos</v>
      </c>
      <c r="D38" s="152" t="str">
        <f t="shared" si="5"/>
        <v>SA Bookings Farmed Out</v>
      </c>
      <c r="E38" s="133" t="str">
        <f t="shared" si="5"/>
        <v>SA Bookings Declined</v>
      </c>
      <c r="F38" s="134" t="str">
        <f t="shared" si="5"/>
        <v>Other</v>
      </c>
      <c r="G38" s="135" t="str">
        <f t="shared" si="5"/>
        <v>TOTAL</v>
      </c>
      <c r="H38" s="134" t="str">
        <f t="shared" si="5"/>
        <v>Past Trips or Future Bookings</v>
      </c>
      <c r="I38" s="6" t="s">
        <v>3</v>
      </c>
      <c r="J38" s="3"/>
    </row>
    <row r="39" spans="1:10" ht="15" thickTop="1" x14ac:dyDescent="0.3">
      <c r="A39" s="21"/>
      <c r="B39" s="22" t="str">
        <f t="shared" ref="B39:B62" si="6">IF(ISBLANK(A39)," ",A39)</f>
        <v xml:space="preserve"> </v>
      </c>
      <c r="C39" s="137"/>
      <c r="D39" s="138"/>
      <c r="E39" s="138"/>
      <c r="F39" s="139"/>
      <c r="G39" s="136" t="str">
        <f t="shared" ref="G39:G62" si="7">IF(SUM(C39:F39)=0, " ", SUM(C39:F39))</f>
        <v xml:space="preserve"> </v>
      </c>
      <c r="H39" s="141" t="str">
        <f t="shared" ref="H39:H62" si="8">IF(ISBLANK(A39), "",IF(A39&gt;B$5, "future", "past"))</f>
        <v/>
      </c>
      <c r="I39" s="140"/>
    </row>
    <row r="40" spans="1:10" x14ac:dyDescent="0.3">
      <c r="A40" s="21"/>
      <c r="B40" s="22" t="str">
        <f t="shared" si="6"/>
        <v xml:space="preserve"> </v>
      </c>
      <c r="C40" s="137"/>
      <c r="D40" s="138"/>
      <c r="E40" s="138"/>
      <c r="F40" s="139"/>
      <c r="G40" s="136" t="str">
        <f t="shared" si="7"/>
        <v xml:space="preserve"> </v>
      </c>
      <c r="H40" s="142" t="str">
        <f t="shared" si="8"/>
        <v/>
      </c>
      <c r="I40" s="140"/>
    </row>
    <row r="41" spans="1:10" x14ac:dyDescent="0.3">
      <c r="A41" s="21"/>
      <c r="B41" s="22" t="str">
        <f t="shared" si="6"/>
        <v xml:space="preserve"> </v>
      </c>
      <c r="C41" s="137"/>
      <c r="D41" s="138"/>
      <c r="E41" s="138"/>
      <c r="F41" s="139"/>
      <c r="G41" s="136" t="str">
        <f t="shared" si="7"/>
        <v xml:space="preserve"> </v>
      </c>
      <c r="H41" s="142" t="str">
        <f t="shared" si="8"/>
        <v/>
      </c>
      <c r="I41" s="140"/>
    </row>
    <row r="42" spans="1:10" x14ac:dyDescent="0.3">
      <c r="A42" s="21"/>
      <c r="B42" s="22" t="str">
        <f t="shared" si="6"/>
        <v xml:space="preserve"> </v>
      </c>
      <c r="C42" s="137"/>
      <c r="D42" s="138"/>
      <c r="E42" s="138"/>
      <c r="F42" s="139"/>
      <c r="G42" s="136" t="str">
        <f t="shared" si="7"/>
        <v xml:space="preserve"> </v>
      </c>
      <c r="H42" s="142" t="str">
        <f t="shared" si="8"/>
        <v/>
      </c>
      <c r="I42" s="140"/>
    </row>
    <row r="43" spans="1:10" x14ac:dyDescent="0.3">
      <c r="A43" s="21"/>
      <c r="B43" s="22" t="str">
        <f t="shared" si="6"/>
        <v xml:space="preserve"> </v>
      </c>
      <c r="C43" s="137"/>
      <c r="D43" s="138"/>
      <c r="E43" s="138"/>
      <c r="F43" s="139"/>
      <c r="G43" s="136" t="str">
        <f t="shared" si="7"/>
        <v xml:space="preserve"> </v>
      </c>
      <c r="H43" s="142" t="str">
        <f t="shared" si="8"/>
        <v/>
      </c>
      <c r="I43" s="140"/>
    </row>
    <row r="44" spans="1:10" x14ac:dyDescent="0.3">
      <c r="A44" s="21"/>
      <c r="B44" s="22" t="str">
        <f t="shared" si="6"/>
        <v xml:space="preserve"> </v>
      </c>
      <c r="C44" s="137"/>
      <c r="D44" s="138"/>
      <c r="E44" s="138"/>
      <c r="F44" s="139"/>
      <c r="G44" s="136" t="str">
        <f t="shared" si="7"/>
        <v xml:space="preserve"> </v>
      </c>
      <c r="H44" s="142" t="str">
        <f t="shared" si="8"/>
        <v/>
      </c>
      <c r="I44" s="140"/>
    </row>
    <row r="45" spans="1:10" x14ac:dyDescent="0.3">
      <c r="A45" s="21"/>
      <c r="B45" s="22" t="str">
        <f t="shared" si="6"/>
        <v xml:space="preserve"> </v>
      </c>
      <c r="C45" s="137"/>
      <c r="D45" s="138"/>
      <c r="E45" s="138"/>
      <c r="F45" s="139"/>
      <c r="G45" s="136" t="str">
        <f t="shared" si="7"/>
        <v xml:space="preserve"> </v>
      </c>
      <c r="H45" s="142" t="str">
        <f t="shared" si="8"/>
        <v/>
      </c>
      <c r="I45" s="140"/>
    </row>
    <row r="46" spans="1:10" x14ac:dyDescent="0.3">
      <c r="A46" s="21"/>
      <c r="B46" s="22" t="str">
        <f t="shared" si="6"/>
        <v xml:space="preserve"> </v>
      </c>
      <c r="C46" s="137"/>
      <c r="D46" s="138"/>
      <c r="E46" s="138"/>
      <c r="F46" s="139"/>
      <c r="G46" s="136" t="str">
        <f t="shared" si="7"/>
        <v xml:space="preserve"> </v>
      </c>
      <c r="H46" s="142" t="str">
        <f t="shared" si="8"/>
        <v/>
      </c>
      <c r="I46" s="140"/>
    </row>
    <row r="47" spans="1:10" x14ac:dyDescent="0.3">
      <c r="A47" s="21"/>
      <c r="B47" s="22" t="str">
        <f t="shared" si="6"/>
        <v xml:space="preserve"> </v>
      </c>
      <c r="C47" s="137"/>
      <c r="D47" s="138"/>
      <c r="E47" s="138"/>
      <c r="F47" s="139"/>
      <c r="G47" s="136" t="str">
        <f t="shared" si="7"/>
        <v xml:space="preserve"> </v>
      </c>
      <c r="H47" s="142" t="str">
        <f t="shared" si="8"/>
        <v/>
      </c>
      <c r="I47" s="140"/>
    </row>
    <row r="48" spans="1:10" x14ac:dyDescent="0.3">
      <c r="A48" s="21"/>
      <c r="B48" s="22" t="str">
        <f t="shared" si="6"/>
        <v xml:space="preserve"> </v>
      </c>
      <c r="C48" s="137"/>
      <c r="D48" s="138"/>
      <c r="E48" s="138"/>
      <c r="F48" s="139"/>
      <c r="G48" s="136" t="str">
        <f t="shared" si="7"/>
        <v xml:space="preserve"> </v>
      </c>
      <c r="H48" s="142" t="str">
        <f t="shared" si="8"/>
        <v/>
      </c>
      <c r="I48" s="140"/>
    </row>
    <row r="49" spans="1:9" x14ac:dyDescent="0.3">
      <c r="A49" s="21"/>
      <c r="B49" s="22" t="str">
        <f t="shared" si="6"/>
        <v xml:space="preserve"> </v>
      </c>
      <c r="C49" s="137"/>
      <c r="D49" s="138"/>
      <c r="E49" s="138"/>
      <c r="F49" s="139"/>
      <c r="G49" s="136" t="str">
        <f t="shared" si="7"/>
        <v xml:space="preserve"> </v>
      </c>
      <c r="H49" s="142" t="str">
        <f t="shared" si="8"/>
        <v/>
      </c>
      <c r="I49" s="140"/>
    </row>
    <row r="50" spans="1:9" x14ac:dyDescent="0.3">
      <c r="A50" s="21"/>
      <c r="B50" s="22" t="str">
        <f t="shared" si="6"/>
        <v xml:space="preserve"> </v>
      </c>
      <c r="C50" s="137"/>
      <c r="D50" s="138"/>
      <c r="E50" s="138"/>
      <c r="F50" s="139"/>
      <c r="G50" s="136" t="str">
        <f t="shared" si="7"/>
        <v xml:space="preserve"> </v>
      </c>
      <c r="H50" s="142" t="str">
        <f t="shared" si="8"/>
        <v/>
      </c>
      <c r="I50" s="140"/>
    </row>
    <row r="51" spans="1:9" x14ac:dyDescent="0.3">
      <c r="A51" s="21"/>
      <c r="B51" s="22" t="str">
        <f t="shared" si="6"/>
        <v xml:space="preserve"> </v>
      </c>
      <c r="C51" s="137"/>
      <c r="D51" s="138"/>
      <c r="E51" s="138"/>
      <c r="F51" s="139"/>
      <c r="G51" s="136" t="str">
        <f t="shared" si="7"/>
        <v xml:space="preserve"> </v>
      </c>
      <c r="H51" s="142" t="str">
        <f t="shared" si="8"/>
        <v/>
      </c>
      <c r="I51" s="140"/>
    </row>
    <row r="52" spans="1:9" x14ac:dyDescent="0.3">
      <c r="A52" s="21"/>
      <c r="B52" s="22" t="str">
        <f t="shared" si="6"/>
        <v xml:space="preserve"> </v>
      </c>
      <c r="C52" s="137"/>
      <c r="D52" s="138"/>
      <c r="E52" s="138"/>
      <c r="F52" s="139"/>
      <c r="G52" s="136" t="str">
        <f t="shared" si="7"/>
        <v xml:space="preserve"> </v>
      </c>
      <c r="H52" s="142" t="str">
        <f t="shared" si="8"/>
        <v/>
      </c>
      <c r="I52" s="140"/>
    </row>
    <row r="53" spans="1:9" x14ac:dyDescent="0.3">
      <c r="A53" s="21"/>
      <c r="B53" s="22" t="str">
        <f t="shared" si="6"/>
        <v xml:space="preserve"> </v>
      </c>
      <c r="C53" s="137"/>
      <c r="D53" s="138"/>
      <c r="E53" s="138"/>
      <c r="F53" s="139"/>
      <c r="G53" s="136" t="str">
        <f t="shared" si="7"/>
        <v xml:space="preserve"> </v>
      </c>
      <c r="H53" s="142" t="str">
        <f t="shared" si="8"/>
        <v/>
      </c>
      <c r="I53" s="140"/>
    </row>
    <row r="54" spans="1:9" x14ac:dyDescent="0.3">
      <c r="A54" s="21"/>
      <c r="B54" s="22" t="str">
        <f t="shared" si="6"/>
        <v xml:space="preserve"> </v>
      </c>
      <c r="C54" s="137"/>
      <c r="D54" s="138"/>
      <c r="E54" s="138"/>
      <c r="F54" s="139"/>
      <c r="G54" s="136" t="str">
        <f t="shared" si="7"/>
        <v xml:space="preserve"> </v>
      </c>
      <c r="H54" s="142" t="str">
        <f t="shared" si="8"/>
        <v/>
      </c>
      <c r="I54" s="140"/>
    </row>
    <row r="55" spans="1:9" x14ac:dyDescent="0.3">
      <c r="A55" s="21"/>
      <c r="B55" s="22" t="str">
        <f t="shared" si="6"/>
        <v xml:space="preserve"> </v>
      </c>
      <c r="C55" s="137"/>
      <c r="D55" s="138"/>
      <c r="E55" s="138"/>
      <c r="F55" s="139"/>
      <c r="G55" s="136" t="str">
        <f t="shared" si="7"/>
        <v xml:space="preserve"> </v>
      </c>
      <c r="H55" s="142" t="str">
        <f t="shared" si="8"/>
        <v/>
      </c>
      <c r="I55" s="140"/>
    </row>
    <row r="56" spans="1:9" x14ac:dyDescent="0.3">
      <c r="A56" s="21"/>
      <c r="B56" s="22" t="str">
        <f t="shared" si="6"/>
        <v xml:space="preserve"> </v>
      </c>
      <c r="C56" s="137"/>
      <c r="D56" s="138"/>
      <c r="E56" s="138"/>
      <c r="F56" s="139"/>
      <c r="G56" s="136" t="str">
        <f t="shared" si="7"/>
        <v xml:space="preserve"> </v>
      </c>
      <c r="H56" s="142" t="str">
        <f t="shared" si="8"/>
        <v/>
      </c>
      <c r="I56" s="140"/>
    </row>
    <row r="57" spans="1:9" x14ac:dyDescent="0.3">
      <c r="A57" s="21"/>
      <c r="B57" s="22" t="str">
        <f t="shared" si="6"/>
        <v xml:space="preserve"> </v>
      </c>
      <c r="C57" s="137"/>
      <c r="D57" s="138"/>
      <c r="E57" s="138"/>
      <c r="F57" s="139"/>
      <c r="G57" s="136" t="str">
        <f t="shared" si="7"/>
        <v xml:space="preserve"> </v>
      </c>
      <c r="H57" s="142" t="str">
        <f t="shared" si="8"/>
        <v/>
      </c>
      <c r="I57" s="140"/>
    </row>
    <row r="58" spans="1:9" x14ac:dyDescent="0.3">
      <c r="A58" s="21"/>
      <c r="B58" s="22" t="str">
        <f t="shared" si="6"/>
        <v xml:space="preserve"> </v>
      </c>
      <c r="C58" s="137"/>
      <c r="D58" s="138"/>
      <c r="E58" s="138"/>
      <c r="F58" s="139"/>
      <c r="G58" s="136" t="str">
        <f t="shared" si="7"/>
        <v xml:space="preserve"> </v>
      </c>
      <c r="H58" s="142" t="str">
        <f t="shared" si="8"/>
        <v/>
      </c>
      <c r="I58" s="140"/>
    </row>
    <row r="59" spans="1:9" x14ac:dyDescent="0.3">
      <c r="A59" s="21"/>
      <c r="B59" s="22" t="str">
        <f t="shared" si="6"/>
        <v xml:space="preserve"> </v>
      </c>
      <c r="C59" s="137"/>
      <c r="D59" s="138"/>
      <c r="E59" s="138"/>
      <c r="F59" s="139"/>
      <c r="G59" s="136" t="str">
        <f t="shared" si="7"/>
        <v xml:space="preserve"> </v>
      </c>
      <c r="H59" s="142" t="str">
        <f t="shared" si="8"/>
        <v/>
      </c>
      <c r="I59" s="140"/>
    </row>
    <row r="60" spans="1:9" x14ac:dyDescent="0.3">
      <c r="A60" s="21"/>
      <c r="B60" s="22" t="str">
        <f t="shared" si="6"/>
        <v xml:space="preserve"> </v>
      </c>
      <c r="C60" s="137"/>
      <c r="D60" s="138"/>
      <c r="E60" s="138"/>
      <c r="F60" s="139"/>
      <c r="G60" s="136" t="str">
        <f t="shared" si="7"/>
        <v xml:space="preserve"> </v>
      </c>
      <c r="H60" s="142" t="str">
        <f t="shared" si="8"/>
        <v/>
      </c>
      <c r="I60" s="140"/>
    </row>
    <row r="61" spans="1:9" x14ac:dyDescent="0.3">
      <c r="A61" s="21"/>
      <c r="B61" s="22" t="str">
        <f t="shared" si="6"/>
        <v xml:space="preserve"> </v>
      </c>
      <c r="C61" s="137"/>
      <c r="D61" s="138"/>
      <c r="E61" s="138"/>
      <c r="F61" s="139"/>
      <c r="G61" s="136" t="str">
        <f t="shared" si="7"/>
        <v xml:space="preserve"> </v>
      </c>
      <c r="H61" s="142" t="str">
        <f t="shared" si="8"/>
        <v/>
      </c>
      <c r="I61" s="140"/>
    </row>
    <row r="62" spans="1:9" ht="15" thickBot="1" x14ac:dyDescent="0.35">
      <c r="A62" s="21"/>
      <c r="B62" s="22" t="str">
        <f t="shared" si="6"/>
        <v xml:space="preserve"> </v>
      </c>
      <c r="C62" s="137"/>
      <c r="D62" s="138"/>
      <c r="E62" s="138"/>
      <c r="F62" s="139"/>
      <c r="G62" s="136" t="str">
        <f t="shared" si="7"/>
        <v xml:space="preserve"> </v>
      </c>
      <c r="H62" s="142" t="str">
        <f t="shared" si="8"/>
        <v/>
      </c>
      <c r="I62" s="140"/>
    </row>
    <row r="63" spans="1:9" ht="15.6" thickTop="1" thickBot="1" x14ac:dyDescent="0.35">
      <c r="A63" s="167" t="s">
        <v>51</v>
      </c>
      <c r="B63" s="168"/>
      <c r="C63" s="157" t="str">
        <f>IF(SUM(C39:C62,C21:C30)=0, "", SUM(C39:C62,C21:C30))</f>
        <v/>
      </c>
      <c r="D63" s="157" t="str">
        <f>IF(SUM(D39:D62,D21:D30)=0, "", SUM(D39:D62,D21:D30))</f>
        <v/>
      </c>
      <c r="E63" s="157" t="str">
        <f>IF(SUM(E39:E62,E21:E30)=0, "", SUM(E39:E62,E21:E30))</f>
        <v/>
      </c>
      <c r="F63" s="157" t="str">
        <f>IF(SUM(F39:F62,F21:F30)=0, "", SUM(F39:F62,F21:F30))</f>
        <v/>
      </c>
      <c r="G63" s="155" t="str">
        <f>IF(SUM(C63:F63)=0, " ", SUM(C63:F63))</f>
        <v xml:space="preserve"> </v>
      </c>
      <c r="H63" s="158"/>
      <c r="I63" s="156"/>
    </row>
    <row r="64" spans="1:9" ht="15" thickTop="1" x14ac:dyDescent="0.3"/>
  </sheetData>
  <sheetProtection sheet="1" objects="1" scenarios="1" selectLockedCells="1"/>
  <mergeCells count="10">
    <mergeCell ref="B35:I35"/>
    <mergeCell ref="B3:I3"/>
    <mergeCell ref="B5:I5"/>
    <mergeCell ref="B15:I15"/>
    <mergeCell ref="B33:I33"/>
    <mergeCell ref="A8:I8"/>
    <mergeCell ref="C19:H19"/>
    <mergeCell ref="B13:H13"/>
    <mergeCell ref="A9:I9"/>
    <mergeCell ref="B10:H10"/>
  </mergeCells>
  <dataValidations count="1">
    <dataValidation type="list" allowBlank="1" showInputMessage="1" showErrorMessage="1" sqref="B13:H13">
      <formula1>"Click here &amp; Use drop-down list, All SA Limousines in the Fleet, Sedan Limousines Only, SUVs Only, Vans only, Antique Sedans Only, Stretch Cars Only, Stretch SUV Only (8-11 pax), Stretch SUV (11-20 pax.), Limo Bus (21+ pax.), See ""Notes""."</formula1>
    </dataValidation>
  </dataValidations>
  <hyperlinks>
    <hyperlink ref="B10:H10" r:id="rId1" display="Email spreadsheet comments and suggestions to ptboard@bc.ca."/>
  </hyperlinks>
  <pageMargins left="0.7" right="0.7" top="0.75" bottom="0.75" header="0.3" footer="0.3"/>
  <pageSetup orientation="landscape" r:id="rId2"/>
  <headerFooter>
    <oddHeader>&amp;L&amp;K03+000Limousine Data Spreadsheet&amp;C&amp;"-,Bold"&amp;12 &amp;K03+0002  |  Daily Trips and Bookings</oddHeader>
    <oddFooter>&amp;L&amp;K03+000PTBoard SSB    April 22, 2016&amp;C&amp;K03+000www.ptboard.bc.ca&amp;R&amp;K03+000Page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Monthly Trips</vt:lpstr>
      <vt:lpstr>2 Daily Trips</vt:lpstr>
    </vt:vector>
  </TitlesOfParts>
  <Company>Province of British Columbia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McGee, Michael M TRAN:EX</dc:creator>
  <cp:lastModifiedBy>McGee, Michael M TRAN:EX</cp:lastModifiedBy>
  <cp:lastPrinted>2016-04-26T19:20:16Z</cp:lastPrinted>
  <dcterms:created xsi:type="dcterms:W3CDTF">2016-03-03T20:42:31Z</dcterms:created>
  <dcterms:modified xsi:type="dcterms:W3CDTF">2016-04-28T23:07:28Z</dcterms:modified>
</cp:coreProperties>
</file>