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852" activeTab="1"/>
  </bookViews>
  <sheets>
    <sheet name="Instructions" sheetId="1" r:id="rId1"/>
    <sheet name="HOS Worksheet - Loggers" sheetId="2" r:id="rId2"/>
    <sheet name="Sheet1" sheetId="3" state="hidden" r:id="rId3"/>
  </sheets>
  <definedNames>
    <definedName name="Inst1_Details" localSheetId="1">'HOS Worksheet - Loggers'!$60:$76</definedName>
    <definedName name="InstrType">#REF!</definedName>
    <definedName name="_xlnm.Print_Area" localSheetId="1">'HOS Worksheet - Loggers'!$C$1:$U$78</definedName>
    <definedName name="_xlnm.Print_Titles" localSheetId="1">'HOS Worksheet - Loggers'!$8:$8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<sst xmlns="http://schemas.openxmlformats.org/spreadsheetml/2006/main" count="76" uniqueCount="61">
  <si>
    <t>Start Date</t>
  </si>
  <si>
    <t>Cycle</t>
  </si>
  <si>
    <t>Reset</t>
  </si>
  <si>
    <t>Date</t>
  </si>
  <si>
    <t>Number of Days in Worksheet</t>
  </si>
  <si>
    <t>Total On-Duty Hours (Cycle)</t>
  </si>
  <si>
    <t>Total Driving Hours (Cycle)</t>
  </si>
  <si>
    <t>Compliant Workshift Hours?</t>
  </si>
  <si>
    <t>Error Checking Section</t>
  </si>
  <si>
    <t>Worksheet Day</t>
  </si>
  <si>
    <t>Cycle Day</t>
  </si>
  <si>
    <t>&gt;13 Hrs Driving in Day</t>
  </si>
  <si>
    <t>&gt;14 hrs On-Duty in Day</t>
  </si>
  <si>
    <t>Log</t>
  </si>
  <si>
    <t>&gt;15 hrs On-Duty in Day</t>
  </si>
  <si>
    <t>&gt;80 hrs On-Duty in 7-day cycle</t>
  </si>
  <si>
    <t>&gt;65 hrs driving in 7-day cycle</t>
  </si>
  <si>
    <t>&gt;120 hrs On-Duty in 14-day cycle</t>
  </si>
  <si>
    <t>&gt; 70 hrs On-Duty in 7-Day cycle</t>
  </si>
  <si>
    <t>Cumulative Hours</t>
  </si>
  <si>
    <t>Cycle1</t>
  </si>
  <si>
    <t>Cycle2</t>
  </si>
  <si>
    <t>Cycle1, Cycle2,Log</t>
  </si>
  <si>
    <t>Cycle1, Cycle2</t>
  </si>
  <si>
    <t>24 Consecutive Hours Off?</t>
  </si>
  <si>
    <t>Hide Column</t>
  </si>
  <si>
    <t>Total Driving Hours (Logger Cycle)</t>
  </si>
  <si>
    <t>Total On-Duty Hours (7-Day Cycle)</t>
  </si>
  <si>
    <t>Total On-Duty Hours (14-Day Cycle)</t>
  </si>
  <si>
    <t>Total On-Duty Hours (Day 8-14)</t>
  </si>
  <si>
    <t>Hide Row</t>
  </si>
  <si>
    <t>Notes:</t>
  </si>
  <si>
    <t>Warning Message</t>
  </si>
  <si>
    <t>(yyyy-mm-dd format)</t>
  </si>
  <si>
    <t>Logger Hours of Service Worksheet</t>
  </si>
  <si>
    <t>Name Of Driver ________________________________________________</t>
  </si>
  <si>
    <t>INSTRUCTIONS FOR THE LOGGER WORKSHEET</t>
  </si>
  <si>
    <t>a)</t>
  </si>
  <si>
    <t>b)</t>
  </si>
  <si>
    <t>c)</t>
  </si>
  <si>
    <t>d)</t>
  </si>
  <si>
    <t>Driving Hours for Workshift</t>
  </si>
  <si>
    <t>On-Duty Hours for Workshift (Non-Driving)</t>
  </si>
  <si>
    <t>Total Off-Duty Hours for Workshift</t>
  </si>
  <si>
    <t>Possible Violations</t>
  </si>
  <si>
    <r>
      <t>Step 1:</t>
    </r>
    <r>
      <rPr>
        <sz val="12"/>
        <rFont val="Arial"/>
        <family val="2"/>
      </rPr>
      <t xml:space="preserve">  Enter a start date in </t>
    </r>
    <r>
      <rPr>
        <b/>
        <sz val="12"/>
        <rFont val="Arial"/>
        <family val="2"/>
      </rPr>
      <t>YYYY-MM-DD</t>
    </r>
    <r>
      <rPr>
        <sz val="12"/>
        <rFont val="Arial"/>
        <family val="2"/>
      </rPr>
      <t xml:space="preserve"> format </t>
    </r>
  </si>
  <si>
    <r>
      <t>Step 3:</t>
    </r>
    <r>
      <rPr>
        <sz val="12"/>
        <rFont val="Arial"/>
        <family val="2"/>
      </rPr>
      <t xml:space="preserve"> For each day in the worksheet,</t>
    </r>
  </si>
  <si>
    <t>enter the number of driving hours for the workshift</t>
  </si>
  <si>
    <t>enter the number of non-driving on-duty hours for the workshift</t>
  </si>
  <si>
    <t>You can only enter data in the cells that are highlighted with the light turquoise colour.</t>
  </si>
  <si>
    <r>
      <t>Step 2:</t>
    </r>
    <r>
      <rPr>
        <sz val="12"/>
        <rFont val="Arial"/>
        <family val="2"/>
      </rPr>
      <t xml:space="preserve">  Enter the number of days to be included in the worksheet (the maximum is 62 days), and then hit enter. The dates </t>
    </r>
  </si>
  <si>
    <t>and worksheet days will auto-populate.</t>
  </si>
  <si>
    <t xml:space="preserve">select "No" from the drop down box in the "Compliant Workshift Hours?" column to indicate the driver is in </t>
  </si>
  <si>
    <t>select "No" from the drop down box in the "24 Consecutive Hours Off?" column to indicate the driver has not</t>
  </si>
  <si>
    <t xml:space="preserve">These instructions apply to the Logger worksheet. There is no relationship / linkage between this worksheet and the </t>
  </si>
  <si>
    <t>Cycle 1 worksheet.</t>
  </si>
  <si>
    <t>violation of the workshift regulations, or else leave blank</t>
  </si>
  <si>
    <t>24 Hour Warning Check</t>
  </si>
  <si>
    <t>Comments</t>
  </si>
  <si>
    <t xml:space="preserve"> had 24 consecutive hours at least once every 7 days, select "Yes" to indicate the driver took 24 consecutive</t>
  </si>
  <si>
    <t>hours off (this will re-fire the warning messages), or else leave blank.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</si>
</sst>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[$-409]dd\-mmm\-yy;@"/>
    <numFmt numFmtId="175" formatCode="[$-409]d\-mmm\-yy;@"/>
    <numFmt numFmtId="176" formatCode="0.0000"/>
    <numFmt numFmtId="177" formatCode="&quot;$&quot;#,##0.0000"/>
    <numFmt numFmtId="178" formatCode="0.000"/>
    <numFmt numFmtId="179" formatCode="&quot;$&quot;#,##0.00"/>
    <numFmt numFmtId="180" formatCode="0.000%"/>
    <numFmt numFmtId="181" formatCode="0.0000%"/>
    <numFmt numFmtId="182" formatCode="&quot;$&quot;#,##0.000"/>
    <numFmt numFmtId="183" formatCode="[$-409]d\-m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.00000000000000000%"/>
    <numFmt numFmtId="190" formatCode="0.00000"/>
    <numFmt numFmtId="191" formatCode="&quot;$&quot;#,##0.00000"/>
    <numFmt numFmtId="192" formatCode="0.0000_);[Red]\(0.0000\)"/>
    <numFmt numFmtId="193" formatCode="_(* #,##0_);_(* \(#,##0\);_(* &quot;-&quot;??_);_(@_)"/>
    <numFmt numFmtId="194" formatCode="#,##0.0"/>
    <numFmt numFmtId="195" formatCode="_(&quot;$&quot;* #,##0.00000_);_(&quot;$&quot;* \(#,##0.00000\);_(&quot;$&quot;* &quot;-&quot;?????_);_(@_)"/>
    <numFmt numFmtId="196" formatCode="[$-409]ddd\,\ mmmm\ d\,\ yyyy"/>
    <numFmt numFmtId="197" formatCode="[$-409]d/mmm/yy;@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97" fontId="1" fillId="0" borderId="0" xfId="0" applyNumberFormat="1" applyFont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 vertical="center"/>
      <protection locked="0"/>
    </xf>
    <xf numFmtId="173" fontId="1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left"/>
      <protection/>
    </xf>
    <xf numFmtId="0" fontId="11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14" fontId="0" fillId="3" borderId="0" xfId="0" applyNumberFormat="1" applyFill="1" applyAlignment="1" applyProtection="1">
      <alignment horizontal="center"/>
      <protection hidden="1"/>
    </xf>
    <xf numFmtId="0" fontId="0" fillId="3" borderId="0" xfId="0" applyFill="1" applyAlignment="1" applyProtection="1" quotePrefix="1">
      <alignment horizontal="left"/>
      <protection hidden="1"/>
    </xf>
    <xf numFmtId="0" fontId="0" fillId="3" borderId="0" xfId="0" applyFill="1" applyAlignment="1" applyProtection="1">
      <alignment/>
      <protection hidden="1"/>
    </xf>
    <xf numFmtId="14" fontId="0" fillId="2" borderId="2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wrapText="1"/>
      <protection/>
    </xf>
    <xf numFmtId="0" fontId="1" fillId="4" borderId="1" xfId="0" applyFont="1" applyFill="1" applyBorder="1" applyAlignment="1" applyProtection="1">
      <alignment horizontal="left" wrapText="1"/>
      <protection/>
    </xf>
    <xf numFmtId="0" fontId="1" fillId="4" borderId="1" xfId="0" applyFont="1" applyFill="1" applyBorder="1" applyAlignment="1" applyProtection="1">
      <alignment horizontal="left" vertical="center" wrapText="1"/>
      <protection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/>
    </xf>
    <xf numFmtId="0" fontId="8" fillId="3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1" fillId="5" borderId="1" xfId="0" applyFont="1" applyFill="1" applyBorder="1" applyAlignment="1" applyProtection="1">
      <alignment horizontal="left" wrapText="1"/>
      <protection/>
    </xf>
    <xf numFmtId="0" fontId="1" fillId="5" borderId="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hidden="1" locked="0"/>
    </xf>
    <xf numFmtId="0" fontId="0" fillId="3" borderId="0" xfId="0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 locked="0"/>
    </xf>
    <xf numFmtId="0" fontId="9" fillId="3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center"/>
      <protection/>
    </xf>
    <xf numFmtId="0" fontId="7" fillId="3" borderId="0" xfId="0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 horizontal="center"/>
      <protection/>
    </xf>
    <xf numFmtId="0" fontId="7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179" fontId="0" fillId="3" borderId="0" xfId="0" applyNumberFormat="1" applyFill="1" applyAlignment="1" applyProtection="1">
      <alignment horizontal="center"/>
      <protection hidden="1"/>
    </xf>
    <xf numFmtId="179" fontId="0" fillId="3" borderId="0" xfId="0" applyNumberFormat="1" applyFill="1" applyAlignment="1" applyProtection="1">
      <alignment horizontal="center"/>
      <protection hidden="1" locked="0"/>
    </xf>
    <xf numFmtId="0" fontId="0" fillId="3" borderId="0" xfId="0" applyFill="1" applyAlignment="1" applyProtection="1">
      <alignment/>
      <protection hidden="1" locked="0"/>
    </xf>
    <xf numFmtId="0" fontId="7" fillId="3" borderId="0" xfId="0" applyFont="1" applyFill="1" applyAlignment="1" applyProtection="1">
      <alignment horizontal="centerContinuous"/>
      <protection hidden="1"/>
    </xf>
    <xf numFmtId="0" fontId="8" fillId="3" borderId="0" xfId="0" applyFont="1" applyFill="1" applyAlignment="1" applyProtection="1">
      <alignment horizontal="centerContinuous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/>
      <protection hidden="1"/>
    </xf>
    <xf numFmtId="0" fontId="3" fillId="3" borderId="3" xfId="0" applyFont="1" applyFill="1" applyBorder="1" applyAlignment="1" applyProtection="1">
      <alignment horizontal="right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179" fontId="0" fillId="3" borderId="3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176" fontId="1" fillId="3" borderId="3" xfId="0" applyNumberFormat="1" applyFont="1" applyFill="1" applyBorder="1" applyAlignment="1" applyProtection="1">
      <alignment horizontal="right"/>
      <protection hidden="1"/>
    </xf>
    <xf numFmtId="0" fontId="1" fillId="3" borderId="0" xfId="0" applyFont="1" applyFill="1" applyAlignment="1" applyProtection="1">
      <alignment/>
      <protection/>
    </xf>
    <xf numFmtId="176" fontId="1" fillId="3" borderId="0" xfId="0" applyNumberFormat="1" applyFont="1" applyFill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left" wrapText="1"/>
      <protection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/>
      <protection/>
    </xf>
    <xf numFmtId="0" fontId="8" fillId="3" borderId="0" xfId="0" applyFont="1" applyFill="1" applyAlignment="1" applyProtection="1">
      <alignment wrapText="1"/>
      <protection/>
    </xf>
    <xf numFmtId="0" fontId="8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25"/>
  <sheetViews>
    <sheetView workbookViewId="0" topLeftCell="A1">
      <selection activeCell="J5" sqref="J5"/>
    </sheetView>
  </sheetViews>
  <sheetFormatPr defaultColWidth="9.140625" defaultRowHeight="12.75"/>
  <cols>
    <col min="1" max="1" width="6.28125" style="44" customWidth="1"/>
    <col min="2" max="2" width="4.57421875" style="44" customWidth="1"/>
    <col min="3" max="13" width="9.140625" style="44" customWidth="1"/>
    <col min="14" max="14" width="10.140625" style="44" customWidth="1"/>
    <col min="15" max="15" width="9.00390625" style="44" hidden="1" customWidth="1"/>
    <col min="16" max="16" width="0.85546875" style="44" hidden="1" customWidth="1"/>
    <col min="17" max="17" width="9.140625" style="44" hidden="1" customWidth="1"/>
    <col min="18" max="16384" width="9.140625" style="44" customWidth="1"/>
  </cols>
  <sheetData>
    <row r="1" spans="1:17" s="34" customFormat="1" ht="15" customHeight="1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62"/>
      <c r="P1" s="62"/>
      <c r="Q1" s="62"/>
    </row>
    <row r="2" spans="1:16" s="34" customFormat="1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34" customFormat="1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34" customFormat="1" ht="1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s="34" customFormat="1" ht="15" customHeight="1">
      <c r="A5" s="59" t="s">
        <v>45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s="34" customFormat="1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s="34" customFormat="1" ht="15" customHeight="1">
      <c r="A7" s="59" t="s">
        <v>50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s="34" customFormat="1" ht="15" customHeight="1">
      <c r="A8" s="47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s="34" customFormat="1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34" customFormat="1" ht="15" customHeight="1">
      <c r="A10" s="59" t="s">
        <v>46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20" s="34" customFormat="1" ht="15" customHeight="1">
      <c r="A11" s="47"/>
      <c r="B11" s="60" t="s">
        <v>37</v>
      </c>
      <c r="C11" s="92" t="s">
        <v>47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30" s="34" customFormat="1" ht="15" customHeight="1">
      <c r="A12" s="47"/>
      <c r="B12" s="60" t="s">
        <v>38</v>
      </c>
      <c r="C12" s="90" t="s">
        <v>48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</row>
    <row r="13" spans="1:16" s="34" customFormat="1" ht="15" customHeight="1">
      <c r="A13" s="47"/>
      <c r="B13" s="60" t="s">
        <v>39</v>
      </c>
      <c r="C13" s="90" t="s">
        <v>52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</row>
    <row r="14" s="34" customFormat="1" ht="15" customHeight="1">
      <c r="C14" s="47" t="s">
        <v>56</v>
      </c>
    </row>
    <row r="15" spans="1:3" s="34" customFormat="1" ht="15" customHeight="1">
      <c r="A15" s="47"/>
      <c r="B15" s="60" t="s">
        <v>40</v>
      </c>
      <c r="C15" s="63" t="s">
        <v>53</v>
      </c>
    </row>
    <row r="16" spans="1:16" s="34" customFormat="1" ht="15" customHeight="1">
      <c r="A16" s="47"/>
      <c r="C16" s="90" t="s">
        <v>59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</row>
    <row r="17" spans="2:16" s="34" customFormat="1" ht="15" customHeight="1">
      <c r="B17" s="47"/>
      <c r="C17" s="47" t="s">
        <v>60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="34" customFormat="1" ht="15" customHeight="1">
      <c r="A18" s="61"/>
    </row>
    <row r="19" s="34" customFormat="1" ht="15" customHeight="1">
      <c r="A19" s="61"/>
    </row>
    <row r="20" spans="1:16" ht="15" customHeight="1">
      <c r="A20" s="61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5.75">
      <c r="A21" s="59" t="s">
        <v>31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5">
      <c r="A22" s="45"/>
      <c r="B22" s="47" t="s">
        <v>54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15">
      <c r="A23" s="45"/>
      <c r="B23" s="46" t="s">
        <v>55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5">
      <c r="A24" s="45"/>
      <c r="B24" s="47" t="s">
        <v>49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2:16" ht="1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30" ht="12.75"/>
    <row r="31" ht="12.75"/>
    <row r="32" ht="12.75"/>
  </sheetData>
  <sheetProtection password="DE6B" sheet="1" objects="1" scenarios="1"/>
  <mergeCells count="6">
    <mergeCell ref="A1:N1"/>
    <mergeCell ref="Q12:AD12"/>
    <mergeCell ref="C13:P13"/>
    <mergeCell ref="C16:P16"/>
    <mergeCell ref="C12:P12"/>
    <mergeCell ref="C11:T11"/>
  </mergeCells>
  <printOptions horizontalCentered="1"/>
  <pageMargins left="1.85" right="0.1968503937007874" top="0.58" bottom="0.984251968503937" header="0.15748031496062992" footer="0.5118110236220472"/>
  <pageSetup horizontalDpi="600" verticalDpi="600" orientation="landscape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AU232"/>
  <sheetViews>
    <sheetView tabSelected="1" workbookViewId="0" topLeftCell="C1">
      <selection activeCell="C3" sqref="C3"/>
    </sheetView>
  </sheetViews>
  <sheetFormatPr defaultColWidth="9.140625" defaultRowHeight="12.75"/>
  <cols>
    <col min="1" max="1" width="0" style="1" hidden="1" customWidth="1"/>
    <col min="2" max="2" width="6.57421875" style="2" hidden="1" customWidth="1"/>
    <col min="3" max="3" width="17.00390625" style="2" customWidth="1"/>
    <col min="4" max="4" width="11.28125" style="2" customWidth="1"/>
    <col min="5" max="5" width="11.28125" style="2" hidden="1" customWidth="1"/>
    <col min="6" max="6" width="9.28125" style="2" customWidth="1"/>
    <col min="7" max="7" width="10.140625" style="2" customWidth="1"/>
    <col min="8" max="8" width="10.00390625" style="2" customWidth="1"/>
    <col min="9" max="9" width="9.140625" style="2" customWidth="1"/>
    <col min="10" max="10" width="11.140625" style="6" bestFit="1" customWidth="1"/>
    <col min="11" max="15" width="12.57421875" style="6" hidden="1" customWidth="1"/>
    <col min="16" max="16" width="10.421875" style="2" bestFit="1" customWidth="1"/>
    <col min="17" max="17" width="12.140625" style="2" bestFit="1" customWidth="1"/>
    <col min="18" max="19" width="10.8515625" style="6" hidden="1" customWidth="1"/>
    <col min="20" max="20" width="29.8515625" style="25" customWidth="1"/>
    <col min="21" max="21" width="52.57421875" style="27" customWidth="1"/>
    <col min="22" max="22" width="39.140625" style="1" customWidth="1"/>
    <col min="23" max="23" width="6.8515625" style="1" customWidth="1"/>
    <col min="24" max="24" width="10.28125" style="1" hidden="1" customWidth="1"/>
    <col min="25" max="25" width="11.140625" style="1" hidden="1" customWidth="1"/>
    <col min="26" max="26" width="8.7109375" style="1" hidden="1" customWidth="1"/>
    <col min="27" max="27" width="10.140625" style="1" hidden="1" customWidth="1"/>
    <col min="28" max="28" width="9.7109375" style="1" hidden="1" customWidth="1"/>
    <col min="29" max="31" width="8.7109375" style="1" hidden="1" customWidth="1"/>
    <col min="32" max="32" width="9.140625" style="1" hidden="1" customWidth="1"/>
    <col min="33" max="16384" width="9.140625" style="1" customWidth="1"/>
  </cols>
  <sheetData>
    <row r="1" spans="2:47" ht="18">
      <c r="B1" s="29"/>
      <c r="C1" s="28" t="s">
        <v>34</v>
      </c>
      <c r="D1" s="30"/>
      <c r="E1" s="30"/>
      <c r="F1" s="30"/>
      <c r="G1" s="30"/>
      <c r="H1" s="30"/>
      <c r="I1" s="30"/>
      <c r="J1" s="57"/>
      <c r="K1" s="57"/>
      <c r="L1" s="57"/>
      <c r="M1" s="57"/>
      <c r="N1" s="57"/>
      <c r="O1" s="57"/>
      <c r="P1" s="58"/>
      <c r="Q1" s="58"/>
      <c r="R1" s="29"/>
      <c r="S1" s="29"/>
      <c r="T1" s="31"/>
      <c r="U1" s="32"/>
      <c r="V1" s="38"/>
      <c r="W1" s="64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7" ht="18">
      <c r="A2" s="28"/>
      <c r="B2" s="29"/>
      <c r="C2" s="29"/>
      <c r="D2" s="30"/>
      <c r="E2" s="30"/>
      <c r="F2" s="30"/>
      <c r="G2" s="30"/>
      <c r="H2" s="30"/>
      <c r="I2" s="30"/>
      <c r="J2" s="29"/>
      <c r="K2" s="29"/>
      <c r="L2" s="29"/>
      <c r="M2" s="29"/>
      <c r="N2" s="29"/>
      <c r="O2" s="29"/>
      <c r="P2" s="30"/>
      <c r="Q2" s="30"/>
      <c r="R2" s="29"/>
      <c r="S2" s="29"/>
      <c r="T2" s="31"/>
      <c r="U2" s="32"/>
      <c r="V2" s="38"/>
      <c r="W2" s="64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2:47" s="51" customFormat="1" ht="12.75">
      <c r="B3" s="52"/>
      <c r="C3" s="53" t="s">
        <v>35</v>
      </c>
      <c r="D3" s="54"/>
      <c r="E3" s="54"/>
      <c r="F3" s="54"/>
      <c r="G3" s="54"/>
      <c r="H3" s="54"/>
      <c r="I3" s="54"/>
      <c r="J3" s="52"/>
      <c r="K3" s="52"/>
      <c r="L3" s="52"/>
      <c r="M3" s="52"/>
      <c r="N3" s="52"/>
      <c r="O3" s="52"/>
      <c r="P3" s="54"/>
      <c r="Q3" s="54"/>
      <c r="R3" s="52"/>
      <c r="S3" s="52"/>
      <c r="T3" s="55"/>
      <c r="U3" s="56"/>
      <c r="V3" s="66"/>
      <c r="W3" s="65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</row>
    <row r="4" spans="1:47" ht="13.5" thickBot="1">
      <c r="A4" s="33"/>
      <c r="B4" s="29"/>
      <c r="C4" s="29"/>
      <c r="D4" s="30"/>
      <c r="E4" s="30"/>
      <c r="F4" s="30"/>
      <c r="G4" s="30"/>
      <c r="H4" s="30"/>
      <c r="I4" s="30"/>
      <c r="J4" s="29"/>
      <c r="K4" s="29"/>
      <c r="L4" s="29"/>
      <c r="M4" s="29"/>
      <c r="N4" s="29"/>
      <c r="O4" s="29"/>
      <c r="P4" s="30"/>
      <c r="Q4" s="30"/>
      <c r="R4" s="29"/>
      <c r="S4" s="29"/>
      <c r="T4" s="31"/>
      <c r="U4" s="32"/>
      <c r="V4" s="38"/>
      <c r="W4" s="64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</row>
    <row r="5" spans="1:47" ht="19.5" customHeight="1" thickBot="1" thickTop="1">
      <c r="A5" s="34"/>
      <c r="B5" s="29"/>
      <c r="C5" s="30"/>
      <c r="D5" s="30"/>
      <c r="E5" s="36"/>
      <c r="F5" s="35" t="s">
        <v>0</v>
      </c>
      <c r="G5" s="39"/>
      <c r="H5" s="37" t="s">
        <v>33</v>
      </c>
      <c r="I5" s="30"/>
      <c r="J5" s="29"/>
      <c r="K5" s="29"/>
      <c r="L5" s="29"/>
      <c r="M5" s="29"/>
      <c r="N5" s="29"/>
      <c r="O5" s="29"/>
      <c r="P5" s="30"/>
      <c r="Q5" s="30"/>
      <c r="R5" s="29"/>
      <c r="S5" s="29"/>
      <c r="T5" s="31"/>
      <c r="U5" s="32"/>
      <c r="V5" s="38"/>
      <c r="W5" s="64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</row>
    <row r="6" spans="1:47" ht="19.5" customHeight="1" thickBot="1" thickTop="1">
      <c r="A6" s="34"/>
      <c r="B6" s="29"/>
      <c r="C6" s="85"/>
      <c r="D6" s="86"/>
      <c r="E6" s="30"/>
      <c r="F6" s="35" t="s">
        <v>4</v>
      </c>
      <c r="G6" s="24"/>
      <c r="H6" s="30"/>
      <c r="I6" s="30"/>
      <c r="J6" s="29"/>
      <c r="K6" s="29"/>
      <c r="L6" s="29"/>
      <c r="M6" s="29"/>
      <c r="N6" s="29"/>
      <c r="O6" s="29"/>
      <c r="P6" s="30"/>
      <c r="Q6" s="30"/>
      <c r="R6" s="29"/>
      <c r="S6" s="29"/>
      <c r="T6" s="31"/>
      <c r="U6" s="32"/>
      <c r="V6" s="69"/>
      <c r="W6" s="64"/>
      <c r="X6" s="67" t="s">
        <v>8</v>
      </c>
      <c r="Y6" s="68"/>
      <c r="Z6" s="67"/>
      <c r="AA6" s="68"/>
      <c r="AB6" s="68"/>
      <c r="AC6" s="68"/>
      <c r="AD6" s="68"/>
      <c r="AE6" s="68"/>
      <c r="AF6" s="38"/>
      <c r="AG6" s="69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ht="13.5" thickTop="1">
      <c r="A7" s="38"/>
      <c r="B7" s="30"/>
      <c r="C7" s="30"/>
      <c r="D7" s="30"/>
      <c r="E7" s="30" t="s">
        <v>25</v>
      </c>
      <c r="F7" s="30"/>
      <c r="G7" s="30"/>
      <c r="H7" s="30"/>
      <c r="I7" s="30"/>
      <c r="J7" s="29"/>
      <c r="K7" s="30" t="s">
        <v>25</v>
      </c>
      <c r="L7" s="30" t="s">
        <v>25</v>
      </c>
      <c r="M7" s="30" t="s">
        <v>25</v>
      </c>
      <c r="N7" s="30" t="s">
        <v>25</v>
      </c>
      <c r="O7" s="30" t="s">
        <v>25</v>
      </c>
      <c r="P7" s="30"/>
      <c r="Q7" s="30"/>
      <c r="R7" s="29" t="s">
        <v>25</v>
      </c>
      <c r="S7" s="29" t="s">
        <v>25</v>
      </c>
      <c r="T7" s="31"/>
      <c r="U7" s="32"/>
      <c r="V7" s="38"/>
      <c r="W7" s="64"/>
      <c r="X7" s="70" t="s">
        <v>22</v>
      </c>
      <c r="Y7" s="70" t="s">
        <v>23</v>
      </c>
      <c r="Z7" s="70" t="s">
        <v>20</v>
      </c>
      <c r="AA7" s="70" t="s">
        <v>21</v>
      </c>
      <c r="AB7" s="70" t="s">
        <v>13</v>
      </c>
      <c r="AC7" s="70" t="s">
        <v>13</v>
      </c>
      <c r="AD7" s="70" t="s">
        <v>13</v>
      </c>
      <c r="AE7" s="71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</row>
    <row r="8" spans="1:47" s="4" customFormat="1" ht="63.75" customHeight="1">
      <c r="A8" s="9" t="s">
        <v>1</v>
      </c>
      <c r="B8" s="10" t="s">
        <v>2</v>
      </c>
      <c r="C8" s="10" t="s">
        <v>3</v>
      </c>
      <c r="D8" s="10" t="s">
        <v>9</v>
      </c>
      <c r="E8" s="10" t="s">
        <v>10</v>
      </c>
      <c r="F8" s="10" t="s">
        <v>41</v>
      </c>
      <c r="G8" s="10" t="s">
        <v>42</v>
      </c>
      <c r="H8" s="10" t="s">
        <v>6</v>
      </c>
      <c r="I8" s="10" t="s">
        <v>5</v>
      </c>
      <c r="J8" s="11" t="s">
        <v>43</v>
      </c>
      <c r="K8" s="10" t="s">
        <v>26</v>
      </c>
      <c r="L8" s="10" t="s">
        <v>27</v>
      </c>
      <c r="M8" s="10"/>
      <c r="N8" s="10" t="s">
        <v>29</v>
      </c>
      <c r="O8" s="10" t="s">
        <v>28</v>
      </c>
      <c r="P8" s="10" t="s">
        <v>7</v>
      </c>
      <c r="Q8" s="10" t="s">
        <v>24</v>
      </c>
      <c r="R8" s="11" t="s">
        <v>19</v>
      </c>
      <c r="S8" s="11" t="s">
        <v>57</v>
      </c>
      <c r="T8" s="48" t="s">
        <v>44</v>
      </c>
      <c r="U8" s="40" t="s">
        <v>32</v>
      </c>
      <c r="V8" s="10" t="s">
        <v>58</v>
      </c>
      <c r="W8" s="72"/>
      <c r="X8" s="73" t="s">
        <v>11</v>
      </c>
      <c r="Y8" s="73" t="s">
        <v>12</v>
      </c>
      <c r="Z8" s="73" t="s">
        <v>18</v>
      </c>
      <c r="AA8" s="73" t="s">
        <v>17</v>
      </c>
      <c r="AB8" s="73" t="s">
        <v>14</v>
      </c>
      <c r="AC8" s="73" t="s">
        <v>15</v>
      </c>
      <c r="AD8" s="73" t="s">
        <v>16</v>
      </c>
      <c r="AE8" s="74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</row>
    <row r="9" spans="1:47" s="3" customFormat="1" ht="12.75" hidden="1">
      <c r="A9" s="12"/>
      <c r="B9" s="13"/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3"/>
      <c r="Q9" s="13"/>
      <c r="R9" s="14"/>
      <c r="S9" s="14"/>
      <c r="T9" s="49"/>
      <c r="U9" s="42"/>
      <c r="V9" s="87"/>
      <c r="W9" s="76"/>
      <c r="X9" s="77"/>
      <c r="Y9" s="77"/>
      <c r="Z9" s="77"/>
      <c r="AA9" s="77"/>
      <c r="AB9" s="77"/>
      <c r="AC9" s="77"/>
      <c r="AD9" s="77"/>
      <c r="AE9" s="78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</row>
    <row r="10" spans="1:47" s="3" customFormat="1" ht="12.75" hidden="1">
      <c r="A10" s="13" t="s">
        <v>30</v>
      </c>
      <c r="B10" s="13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3"/>
      <c r="Q10" s="13"/>
      <c r="R10" s="14"/>
      <c r="S10" s="14"/>
      <c r="T10" s="49"/>
      <c r="U10" s="42"/>
      <c r="V10" s="87"/>
      <c r="W10" s="76"/>
      <c r="X10" s="77"/>
      <c r="Y10" s="77"/>
      <c r="Z10" s="77"/>
      <c r="AA10" s="77"/>
      <c r="AB10" s="77"/>
      <c r="AC10" s="77"/>
      <c r="AD10" s="77"/>
      <c r="AE10" s="78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</row>
    <row r="11" spans="1:47" s="3" customFormat="1" ht="12.75" hidden="1">
      <c r="A11" s="13" t="s">
        <v>30</v>
      </c>
      <c r="B11" s="13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3"/>
      <c r="Q11" s="13"/>
      <c r="R11" s="14"/>
      <c r="S11" s="14"/>
      <c r="T11" s="49"/>
      <c r="U11" s="42"/>
      <c r="V11" s="87"/>
      <c r="W11" s="76"/>
      <c r="X11" s="77"/>
      <c r="Y11" s="77"/>
      <c r="Z11" s="77"/>
      <c r="AA11" s="77"/>
      <c r="AB11" s="77"/>
      <c r="AC11" s="77"/>
      <c r="AD11" s="77"/>
      <c r="AE11" s="78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</row>
    <row r="12" spans="1:47" s="3" customFormat="1" ht="12.75" hidden="1">
      <c r="A12" s="13" t="s">
        <v>30</v>
      </c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4"/>
      <c r="O12" s="14"/>
      <c r="P12" s="13"/>
      <c r="Q12" s="13"/>
      <c r="R12" s="14"/>
      <c r="S12" s="14"/>
      <c r="T12" s="49"/>
      <c r="U12" s="42"/>
      <c r="V12" s="87"/>
      <c r="W12" s="76"/>
      <c r="X12" s="77"/>
      <c r="Y12" s="77"/>
      <c r="Z12" s="77"/>
      <c r="AA12" s="77"/>
      <c r="AB12" s="77"/>
      <c r="AC12" s="77"/>
      <c r="AD12" s="77"/>
      <c r="AE12" s="78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</row>
    <row r="13" spans="1:47" s="3" customFormat="1" ht="12.75" hidden="1">
      <c r="A13" s="13" t="s">
        <v>30</v>
      </c>
      <c r="B13" s="13"/>
      <c r="C13" s="13"/>
      <c r="D13" s="13"/>
      <c r="E13" s="13"/>
      <c r="F13" s="13"/>
      <c r="G13" s="13"/>
      <c r="H13" s="13"/>
      <c r="I13" s="13"/>
      <c r="J13" s="14"/>
      <c r="K13" s="14"/>
      <c r="L13" s="14"/>
      <c r="M13" s="14"/>
      <c r="N13" s="14"/>
      <c r="O13" s="14"/>
      <c r="P13" s="13"/>
      <c r="Q13" s="13"/>
      <c r="R13" s="14"/>
      <c r="S13" s="14"/>
      <c r="T13" s="49"/>
      <c r="U13" s="42"/>
      <c r="V13" s="87"/>
      <c r="W13" s="76"/>
      <c r="X13" s="77"/>
      <c r="Y13" s="77"/>
      <c r="Z13" s="77"/>
      <c r="AA13" s="77"/>
      <c r="AB13" s="77"/>
      <c r="AC13" s="77"/>
      <c r="AD13" s="77"/>
      <c r="AE13" s="78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</row>
    <row r="14" spans="1:47" s="3" customFormat="1" ht="12.75" hidden="1">
      <c r="A14" s="13" t="s">
        <v>30</v>
      </c>
      <c r="B14" s="13"/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3"/>
      <c r="Q14" s="13"/>
      <c r="R14" s="14"/>
      <c r="S14" s="14"/>
      <c r="T14" s="49"/>
      <c r="U14" s="42"/>
      <c r="V14" s="87"/>
      <c r="W14" s="76"/>
      <c r="X14" s="77"/>
      <c r="Y14" s="77"/>
      <c r="Z14" s="77"/>
      <c r="AA14" s="77"/>
      <c r="AB14" s="77"/>
      <c r="AC14" s="77"/>
      <c r="AD14" s="77"/>
      <c r="AE14" s="78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</row>
    <row r="15" spans="1:47" s="3" customFormat="1" ht="12.75" hidden="1">
      <c r="A15" s="13" t="s">
        <v>30</v>
      </c>
      <c r="B15" s="13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3"/>
      <c r="Q15" s="13"/>
      <c r="R15" s="14"/>
      <c r="S15" s="14"/>
      <c r="T15" s="49"/>
      <c r="U15" s="42"/>
      <c r="V15" s="87"/>
      <c r="W15" s="76"/>
      <c r="X15" s="77"/>
      <c r="Y15" s="77"/>
      <c r="Z15" s="77"/>
      <c r="AA15" s="77"/>
      <c r="AB15" s="77"/>
      <c r="AC15" s="77"/>
      <c r="AD15" s="77"/>
      <c r="AE15" s="78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</row>
    <row r="16" spans="1:47" s="3" customFormat="1" ht="12.75" hidden="1">
      <c r="A16" s="13" t="s">
        <v>30</v>
      </c>
      <c r="B16" s="13"/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  <c r="N16" s="14"/>
      <c r="O16" s="14"/>
      <c r="P16" s="13"/>
      <c r="Q16" s="13"/>
      <c r="R16" s="14"/>
      <c r="S16" s="14"/>
      <c r="T16" s="49"/>
      <c r="U16" s="42"/>
      <c r="V16" s="87"/>
      <c r="W16" s="76"/>
      <c r="X16" s="77"/>
      <c r="Y16" s="77"/>
      <c r="Z16" s="77"/>
      <c r="AA16" s="77"/>
      <c r="AB16" s="77"/>
      <c r="AC16" s="77"/>
      <c r="AD16" s="77"/>
      <c r="AE16" s="78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</row>
    <row r="17" spans="1:47" s="3" customFormat="1" ht="19.5" customHeight="1">
      <c r="A17" s="20">
        <f>IF(D17&lt;&gt;"","Logger","")</f>
      </c>
      <c r="B17" s="17"/>
      <c r="C17" s="16">
        <f>IF(G5&lt;&gt;"",G5,"")</f>
      </c>
      <c r="D17" s="17">
        <f>IF(AND(G5&lt;&gt;"",G6&lt;&gt;""),1,"")</f>
      </c>
      <c r="E17" s="18">
        <f>IF(AND(G5&lt;&gt;"",G6&lt;&gt;""),1,"")</f>
      </c>
      <c r="F17" s="15"/>
      <c r="G17" s="15"/>
      <c r="H17" s="18">
        <f aca="true" t="shared" si="0" ref="H17:H48">IF(A17="Logger",K17,"")</f>
      </c>
      <c r="I17" s="18">
        <f aca="true" t="shared" si="1" ref="I17:I48">IF(OR(A17="Other",A17=""),"",IF(A17="Cycle2",O17,L17))</f>
      </c>
      <c r="J17" s="18">
        <f aca="true" t="shared" si="2" ref="J17:J48">IF(AND(F17="",G17="",A17=""),"",24-SUM(F17:G17))</f>
      </c>
      <c r="K17" s="18">
        <f aca="true" t="shared" si="3" ref="K17:K41">SUM(F17,IF(E17=1,0,IF(D16=1,F16,IF(E15=1,F15:F16,IF(E14=1,F14:F16,IF(E13=1,F13:F16,IF(E12=1,F12:F16,F11:F16)))))))</f>
        <v>0</v>
      </c>
      <c r="L17" s="18">
        <f aca="true" t="shared" si="4" ref="L17:L41">SUM(F17:G17,IF(E17=1,0,IF(E16=1,F16:G16,IF(E15=1,F15:G16,IF(E14=1,F14:G16,IF(E13=1,F13:G16,IF(E12=1,F12:G16,F11:G16)))))))</f>
        <v>0</v>
      </c>
      <c r="M17" s="18" t="str">
        <f aca="true" t="shared" si="5" ref="M17:M41">IF(E17="","N",IF(E17&gt;7,"Y","N"))</f>
        <v>N</v>
      </c>
      <c r="N17" s="18">
        <f aca="true" t="shared" si="6" ref="N17:N41">SUM(IF(E11=1,0,IF(E10=1,F10:G10,IF(E9=1,F9:G10,IF(E8=1,F8:G10,IF(E7=1,F7:G10,IF(E6=1,F6:G10,IF(E5=1,F5:G10,F4:G10))))))))</f>
        <v>0</v>
      </c>
      <c r="O17" s="18">
        <f aca="true" t="shared" si="7" ref="O17:O41">IF(M17="n",L17,L17+N17)</f>
        <v>0</v>
      </c>
      <c r="P17" s="15"/>
      <c r="Q17" s="15"/>
      <c r="R17" s="18">
        <f>IF(A17="","",IF(E17=1,F17+G17,F17+G17+R9))</f>
      </c>
      <c r="S17" s="18">
        <f>IF(AND(G5&lt;&gt;"",G6&lt;&gt;""),1,"")</f>
      </c>
      <c r="T17" s="50">
        <f aca="true" t="shared" si="8" ref="T17:T48">CONCATENATE(X17,Y17,Z17,AA17,AB17,AC17,AD17)</f>
      </c>
      <c r="U17" s="43">
        <f>IF(AND(A17&lt;&gt;"",E17&lt;&gt;""),IF(AND(OR(A17="Cycle1",A17="Cycle2"),MOD(S17,14)=0),"Check if the driver has had 24 consecutive hours off in the past 14 days",IF(AND(A17="Logger",MOD(S17,7)=0),"Check if the driver has had 24 consecutive hours off in the past 7 days","")),"")</f>
      </c>
      <c r="V17" s="88"/>
      <c r="W17" s="80"/>
      <c r="X17" s="77">
        <f aca="true" t="shared" si="9" ref="X17:X48">IF(OR(A17="Cycle1",A17="Cycle2",A17="logger"),IF(F17&gt;13,"&gt;13 driving ",""),"")</f>
      </c>
      <c r="Y17" s="77">
        <f aca="true" t="shared" si="10" ref="Y17:Y48">IF(OR(A17="Cycle1",A17="Cycle2"),IF(SUM(F17:G17)&gt;14,"&gt;14 on-duty ",""),"")</f>
      </c>
      <c r="Z17" s="77">
        <f aca="true" t="shared" si="11" ref="Z17:Z48">IF(A17="Cycle1",IF(I17&gt;70,"&gt;70 on-duty ",""),"")</f>
      </c>
      <c r="AA17" s="77">
        <f aca="true" t="shared" si="12" ref="AA17:AA48">IF(A17="Cycle2",IF(I17&gt;120,"&gt;120 on-duty ",""),"")</f>
      </c>
      <c r="AB17" s="77">
        <f aca="true" t="shared" si="13" ref="AB17:AB48">IF(A17="logger",IF(SUM(F17:G17)&gt;15,"&gt;15 on-duty ",""),"")</f>
      </c>
      <c r="AC17" s="77">
        <f aca="true" t="shared" si="14" ref="AC17:AC48">IF(A17="logger",IF(I17&gt;80,"&gt;80 on-duty ",""),"")</f>
      </c>
      <c r="AD17" s="77">
        <f aca="true" t="shared" si="15" ref="AD17:AD48">IF(A17="logger",IF(H17&gt;65,"&gt;65 driving ",""),"")</f>
      </c>
      <c r="AE17" s="78"/>
      <c r="AF17" s="81"/>
      <c r="AG17" s="81"/>
      <c r="AH17" s="81"/>
      <c r="AI17" s="81"/>
      <c r="AJ17" s="81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</row>
    <row r="18" spans="1:47" s="3" customFormat="1" ht="19.5" customHeight="1">
      <c r="A18" s="20">
        <f>IF(D18&lt;&gt;"","Logger","")</f>
      </c>
      <c r="B18" s="17"/>
      <c r="C18" s="16">
        <f aca="true" t="shared" si="16" ref="C18:C49">IF(D17&lt;$G$6,C17+1,"")</f>
      </c>
      <c r="D18" s="17">
        <f>IF(C18="","",D17+1)</f>
      </c>
      <c r="E18" s="18">
        <f>IF(D18="","",IF(B18="Yes",1,E17+1))</f>
      </c>
      <c r="F18" s="15"/>
      <c r="G18" s="15"/>
      <c r="H18" s="18">
        <f t="shared" si="0"/>
      </c>
      <c r="I18" s="18">
        <f t="shared" si="1"/>
      </c>
      <c r="J18" s="18">
        <f t="shared" si="2"/>
      </c>
      <c r="K18" s="18">
        <f t="shared" si="3"/>
        <v>0</v>
      </c>
      <c r="L18" s="18">
        <f t="shared" si="4"/>
        <v>0</v>
      </c>
      <c r="M18" s="18" t="str">
        <f t="shared" si="5"/>
        <v>N</v>
      </c>
      <c r="N18" s="18">
        <f t="shared" si="6"/>
        <v>0</v>
      </c>
      <c r="O18" s="18">
        <f t="shared" si="7"/>
        <v>0</v>
      </c>
      <c r="P18" s="15"/>
      <c r="Q18" s="15"/>
      <c r="R18" s="18">
        <f aca="true" t="shared" si="17" ref="R18:R49">IF(A18="","",IF(E18=1,F18+G18,F18+G18+R17))</f>
      </c>
      <c r="S18" s="18">
        <f>IF(D18="","",IF(OR(B18="Yes",Q18="Yes"),1,S17+1))</f>
      </c>
      <c r="T18" s="50">
        <f t="shared" si="8"/>
      </c>
      <c r="U18" s="43">
        <f aca="true" t="shared" si="18" ref="U18:U81">IF(AND(A18&lt;&gt;"",E18&lt;&gt;""),IF(AND(OR(A18="Cycle1",A18="Cycle2"),MOD(S18,14)=0),"Check if the driver has had 24 consecutive hours off in the past 14 days",IF(AND(A18="Logger",MOD(S18,7)=0),"Check if the driver has had 24 consecutive hours off in the past 7 days","")),"")</f>
      </c>
      <c r="V18" s="88"/>
      <c r="W18" s="82"/>
      <c r="X18" s="83">
        <f t="shared" si="9"/>
      </c>
      <c r="Y18" s="77">
        <f t="shared" si="10"/>
      </c>
      <c r="Z18" s="77">
        <f t="shared" si="11"/>
      </c>
      <c r="AA18" s="77">
        <f t="shared" si="12"/>
      </c>
      <c r="AB18" s="77">
        <f t="shared" si="13"/>
      </c>
      <c r="AC18" s="77">
        <f t="shared" si="14"/>
      </c>
      <c r="AD18" s="77">
        <f t="shared" si="15"/>
      </c>
      <c r="AE18" s="78"/>
      <c r="AF18" s="81"/>
      <c r="AG18" s="81"/>
      <c r="AH18" s="81"/>
      <c r="AI18" s="81"/>
      <c r="AJ18" s="81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</row>
    <row r="19" spans="1:47" s="3" customFormat="1" ht="19.5" customHeight="1">
      <c r="A19" s="20">
        <f aca="true" t="shared" si="19" ref="A19:A78">IF(D19&lt;&gt;"","Logger","")</f>
      </c>
      <c r="B19" s="17"/>
      <c r="C19" s="16">
        <f t="shared" si="16"/>
      </c>
      <c r="D19" s="17">
        <f aca="true" t="shared" si="20" ref="D19:D49">IF(C19="","",D18+1)</f>
      </c>
      <c r="E19" s="18">
        <f aca="true" t="shared" si="21" ref="E19:E49">IF(D19="","",IF(B19="Yes",1,E18+1))</f>
      </c>
      <c r="F19" s="15"/>
      <c r="G19" s="15"/>
      <c r="H19" s="18">
        <f t="shared" si="0"/>
      </c>
      <c r="I19" s="18">
        <f t="shared" si="1"/>
      </c>
      <c r="J19" s="18">
        <f t="shared" si="2"/>
      </c>
      <c r="K19" s="18">
        <f t="shared" si="3"/>
        <v>0</v>
      </c>
      <c r="L19" s="18">
        <f t="shared" si="4"/>
        <v>0</v>
      </c>
      <c r="M19" s="18" t="str">
        <f t="shared" si="5"/>
        <v>N</v>
      </c>
      <c r="N19" s="18">
        <f t="shared" si="6"/>
        <v>0</v>
      </c>
      <c r="O19" s="18">
        <f t="shared" si="7"/>
        <v>0</v>
      </c>
      <c r="P19" s="15"/>
      <c r="Q19" s="15"/>
      <c r="R19" s="18">
        <f t="shared" si="17"/>
      </c>
      <c r="S19" s="18">
        <f aca="true" t="shared" si="22" ref="S19:S82">IF(D19="","",IF(OR(B19="Yes",Q19="Yes"),1,S18+1))</f>
      </c>
      <c r="T19" s="50">
        <f t="shared" si="8"/>
      </c>
      <c r="U19" s="43">
        <f t="shared" si="18"/>
      </c>
      <c r="V19" s="88"/>
      <c r="W19" s="82"/>
      <c r="X19" s="83">
        <f t="shared" si="9"/>
      </c>
      <c r="Y19" s="77">
        <f t="shared" si="10"/>
      </c>
      <c r="Z19" s="77">
        <f t="shared" si="11"/>
      </c>
      <c r="AA19" s="77">
        <f t="shared" si="12"/>
      </c>
      <c r="AB19" s="77">
        <f t="shared" si="13"/>
      </c>
      <c r="AC19" s="77">
        <f t="shared" si="14"/>
      </c>
      <c r="AD19" s="77">
        <f t="shared" si="15"/>
      </c>
      <c r="AE19" s="78"/>
      <c r="AF19" s="81"/>
      <c r="AG19" s="81"/>
      <c r="AH19" s="81"/>
      <c r="AI19" s="81"/>
      <c r="AJ19" s="81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</row>
    <row r="20" spans="1:47" s="3" customFormat="1" ht="19.5" customHeight="1">
      <c r="A20" s="20">
        <f t="shared" si="19"/>
      </c>
      <c r="B20" s="17"/>
      <c r="C20" s="16">
        <f t="shared" si="16"/>
      </c>
      <c r="D20" s="17">
        <f t="shared" si="20"/>
      </c>
      <c r="E20" s="18">
        <f t="shared" si="21"/>
      </c>
      <c r="F20" s="15"/>
      <c r="G20" s="15"/>
      <c r="H20" s="18">
        <f t="shared" si="0"/>
      </c>
      <c r="I20" s="18">
        <f t="shared" si="1"/>
      </c>
      <c r="J20" s="18">
        <f t="shared" si="2"/>
      </c>
      <c r="K20" s="18">
        <f t="shared" si="3"/>
        <v>0</v>
      </c>
      <c r="L20" s="18">
        <f t="shared" si="4"/>
        <v>0</v>
      </c>
      <c r="M20" s="18" t="str">
        <f t="shared" si="5"/>
        <v>N</v>
      </c>
      <c r="N20" s="18">
        <f t="shared" si="6"/>
        <v>0</v>
      </c>
      <c r="O20" s="18">
        <f t="shared" si="7"/>
        <v>0</v>
      </c>
      <c r="P20" s="15"/>
      <c r="Q20" s="15"/>
      <c r="R20" s="18">
        <f t="shared" si="17"/>
      </c>
      <c r="S20" s="18">
        <f t="shared" si="22"/>
      </c>
      <c r="T20" s="50">
        <f t="shared" si="8"/>
      </c>
      <c r="U20" s="43">
        <f t="shared" si="18"/>
      </c>
      <c r="V20" s="88"/>
      <c r="W20" s="82"/>
      <c r="X20" s="83">
        <f t="shared" si="9"/>
      </c>
      <c r="Y20" s="77">
        <f t="shared" si="10"/>
      </c>
      <c r="Z20" s="77">
        <f t="shared" si="11"/>
      </c>
      <c r="AA20" s="77">
        <f t="shared" si="12"/>
      </c>
      <c r="AB20" s="77">
        <f t="shared" si="13"/>
      </c>
      <c r="AC20" s="77">
        <f t="shared" si="14"/>
      </c>
      <c r="AD20" s="77">
        <f t="shared" si="15"/>
      </c>
      <c r="AE20" s="78"/>
      <c r="AF20" s="81"/>
      <c r="AG20" s="81"/>
      <c r="AH20" s="81"/>
      <c r="AI20" s="81"/>
      <c r="AJ20" s="81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</row>
    <row r="21" spans="1:47" s="3" customFormat="1" ht="19.5" customHeight="1">
      <c r="A21" s="20">
        <f t="shared" si="19"/>
      </c>
      <c r="B21" s="17"/>
      <c r="C21" s="16">
        <f t="shared" si="16"/>
      </c>
      <c r="D21" s="17">
        <f t="shared" si="20"/>
      </c>
      <c r="E21" s="18">
        <f t="shared" si="21"/>
      </c>
      <c r="F21" s="15"/>
      <c r="G21" s="15"/>
      <c r="H21" s="18">
        <f t="shared" si="0"/>
      </c>
      <c r="I21" s="18">
        <f t="shared" si="1"/>
      </c>
      <c r="J21" s="18">
        <f t="shared" si="2"/>
      </c>
      <c r="K21" s="18">
        <f t="shared" si="3"/>
        <v>0</v>
      </c>
      <c r="L21" s="18">
        <f t="shared" si="4"/>
        <v>0</v>
      </c>
      <c r="M21" s="18" t="str">
        <f t="shared" si="5"/>
        <v>N</v>
      </c>
      <c r="N21" s="18">
        <f t="shared" si="6"/>
        <v>0</v>
      </c>
      <c r="O21" s="18">
        <f t="shared" si="7"/>
        <v>0</v>
      </c>
      <c r="P21" s="15"/>
      <c r="Q21" s="15"/>
      <c r="R21" s="18">
        <f t="shared" si="17"/>
      </c>
      <c r="S21" s="18">
        <f t="shared" si="22"/>
      </c>
      <c r="T21" s="50">
        <f t="shared" si="8"/>
      </c>
      <c r="U21" s="43">
        <f t="shared" si="18"/>
      </c>
      <c r="V21" s="88"/>
      <c r="W21" s="82"/>
      <c r="X21" s="83">
        <f t="shared" si="9"/>
      </c>
      <c r="Y21" s="77">
        <f t="shared" si="10"/>
      </c>
      <c r="Z21" s="77">
        <f t="shared" si="11"/>
      </c>
      <c r="AA21" s="77">
        <f t="shared" si="12"/>
      </c>
      <c r="AB21" s="77">
        <f t="shared" si="13"/>
      </c>
      <c r="AC21" s="77">
        <f t="shared" si="14"/>
      </c>
      <c r="AD21" s="77">
        <f t="shared" si="15"/>
      </c>
      <c r="AE21" s="78"/>
      <c r="AF21" s="81"/>
      <c r="AG21" s="81"/>
      <c r="AH21" s="81"/>
      <c r="AI21" s="81"/>
      <c r="AJ21" s="81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</row>
    <row r="22" spans="1:47" s="3" customFormat="1" ht="19.5" customHeight="1">
      <c r="A22" s="20">
        <f t="shared" si="19"/>
      </c>
      <c r="B22" s="17"/>
      <c r="C22" s="16">
        <f t="shared" si="16"/>
      </c>
      <c r="D22" s="17">
        <f t="shared" si="20"/>
      </c>
      <c r="E22" s="18">
        <f>IF(D22="","",IF(B22="Yes",1,E21+1))</f>
      </c>
      <c r="F22" s="15"/>
      <c r="G22" s="15"/>
      <c r="H22" s="18">
        <f t="shared" si="0"/>
      </c>
      <c r="I22" s="18">
        <f t="shared" si="1"/>
      </c>
      <c r="J22" s="18">
        <f t="shared" si="2"/>
      </c>
      <c r="K22" s="18">
        <f t="shared" si="3"/>
        <v>0</v>
      </c>
      <c r="L22" s="18">
        <f t="shared" si="4"/>
        <v>0</v>
      </c>
      <c r="M22" s="18" t="str">
        <f t="shared" si="5"/>
        <v>N</v>
      </c>
      <c r="N22" s="18">
        <f t="shared" si="6"/>
        <v>0</v>
      </c>
      <c r="O22" s="18">
        <f t="shared" si="7"/>
        <v>0</v>
      </c>
      <c r="P22" s="15"/>
      <c r="Q22" s="15"/>
      <c r="R22" s="18">
        <f t="shared" si="17"/>
      </c>
      <c r="S22" s="18">
        <f t="shared" si="22"/>
      </c>
      <c r="T22" s="50">
        <f t="shared" si="8"/>
      </c>
      <c r="U22" s="43">
        <f t="shared" si="18"/>
      </c>
      <c r="V22" s="88"/>
      <c r="W22" s="82"/>
      <c r="X22" s="83">
        <f t="shared" si="9"/>
      </c>
      <c r="Y22" s="77">
        <f t="shared" si="10"/>
      </c>
      <c r="Z22" s="77">
        <f t="shared" si="11"/>
      </c>
      <c r="AA22" s="77">
        <f t="shared" si="12"/>
      </c>
      <c r="AB22" s="77">
        <f t="shared" si="13"/>
      </c>
      <c r="AC22" s="77">
        <f t="shared" si="14"/>
      </c>
      <c r="AD22" s="77">
        <f t="shared" si="15"/>
      </c>
      <c r="AE22" s="78"/>
      <c r="AF22" s="81"/>
      <c r="AG22" s="81"/>
      <c r="AH22" s="81"/>
      <c r="AI22" s="81"/>
      <c r="AJ22" s="81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</row>
    <row r="23" spans="1:47" s="3" customFormat="1" ht="19.5" customHeight="1">
      <c r="A23" s="20">
        <f t="shared" si="19"/>
      </c>
      <c r="B23" s="17"/>
      <c r="C23" s="16">
        <f t="shared" si="16"/>
      </c>
      <c r="D23" s="17">
        <f t="shared" si="20"/>
      </c>
      <c r="E23" s="18">
        <f t="shared" si="21"/>
      </c>
      <c r="F23" s="15"/>
      <c r="G23" s="15"/>
      <c r="H23" s="18">
        <f t="shared" si="0"/>
      </c>
      <c r="I23" s="18">
        <f t="shared" si="1"/>
      </c>
      <c r="J23" s="18">
        <f t="shared" si="2"/>
      </c>
      <c r="K23" s="18">
        <f t="shared" si="3"/>
        <v>0</v>
      </c>
      <c r="L23" s="18">
        <f t="shared" si="4"/>
        <v>0</v>
      </c>
      <c r="M23" s="18" t="str">
        <f t="shared" si="5"/>
        <v>N</v>
      </c>
      <c r="N23" s="18">
        <f t="shared" si="6"/>
        <v>0</v>
      </c>
      <c r="O23" s="18">
        <f t="shared" si="7"/>
        <v>0</v>
      </c>
      <c r="P23" s="15"/>
      <c r="Q23" s="15"/>
      <c r="R23" s="18">
        <f t="shared" si="17"/>
      </c>
      <c r="S23" s="18">
        <f t="shared" si="22"/>
      </c>
      <c r="T23" s="50">
        <f t="shared" si="8"/>
      </c>
      <c r="U23" s="43">
        <f t="shared" si="18"/>
      </c>
      <c r="V23" s="88"/>
      <c r="W23" s="82"/>
      <c r="X23" s="83">
        <f t="shared" si="9"/>
      </c>
      <c r="Y23" s="77">
        <f t="shared" si="10"/>
      </c>
      <c r="Z23" s="77">
        <f t="shared" si="11"/>
      </c>
      <c r="AA23" s="77">
        <f t="shared" si="12"/>
      </c>
      <c r="AB23" s="77">
        <f t="shared" si="13"/>
      </c>
      <c r="AC23" s="77">
        <f t="shared" si="14"/>
      </c>
      <c r="AD23" s="77">
        <f t="shared" si="15"/>
      </c>
      <c r="AE23" s="78"/>
      <c r="AF23" s="81"/>
      <c r="AG23" s="81"/>
      <c r="AH23" s="81"/>
      <c r="AI23" s="81"/>
      <c r="AJ23" s="81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</row>
    <row r="24" spans="1:47" s="3" customFormat="1" ht="19.5" customHeight="1">
      <c r="A24" s="20">
        <f t="shared" si="19"/>
      </c>
      <c r="B24" s="17"/>
      <c r="C24" s="16">
        <f t="shared" si="16"/>
      </c>
      <c r="D24" s="17">
        <f t="shared" si="20"/>
      </c>
      <c r="E24" s="18">
        <f t="shared" si="21"/>
      </c>
      <c r="F24" s="15"/>
      <c r="G24" s="15"/>
      <c r="H24" s="18">
        <f t="shared" si="0"/>
      </c>
      <c r="I24" s="18">
        <f t="shared" si="1"/>
      </c>
      <c r="J24" s="18">
        <f t="shared" si="2"/>
      </c>
      <c r="K24" s="18">
        <f t="shared" si="3"/>
        <v>0</v>
      </c>
      <c r="L24" s="18">
        <f t="shared" si="4"/>
        <v>0</v>
      </c>
      <c r="M24" s="18" t="str">
        <f t="shared" si="5"/>
        <v>N</v>
      </c>
      <c r="N24" s="18">
        <f t="shared" si="6"/>
        <v>0</v>
      </c>
      <c r="O24" s="18">
        <f t="shared" si="7"/>
        <v>0</v>
      </c>
      <c r="P24" s="15"/>
      <c r="Q24" s="15"/>
      <c r="R24" s="18">
        <f t="shared" si="17"/>
      </c>
      <c r="S24" s="18">
        <f t="shared" si="22"/>
      </c>
      <c r="T24" s="50">
        <f t="shared" si="8"/>
      </c>
      <c r="U24" s="43">
        <f t="shared" si="18"/>
      </c>
      <c r="V24" s="88"/>
      <c r="W24" s="82"/>
      <c r="X24" s="83">
        <f t="shared" si="9"/>
      </c>
      <c r="Y24" s="77">
        <f t="shared" si="10"/>
      </c>
      <c r="Z24" s="77">
        <f t="shared" si="11"/>
      </c>
      <c r="AA24" s="77">
        <f t="shared" si="12"/>
      </c>
      <c r="AB24" s="77">
        <f t="shared" si="13"/>
      </c>
      <c r="AC24" s="77">
        <f t="shared" si="14"/>
      </c>
      <c r="AD24" s="77">
        <f t="shared" si="15"/>
      </c>
      <c r="AE24" s="78"/>
      <c r="AF24" s="81"/>
      <c r="AG24" s="81"/>
      <c r="AH24" s="81"/>
      <c r="AI24" s="81"/>
      <c r="AJ24" s="81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</row>
    <row r="25" spans="1:47" s="3" customFormat="1" ht="19.5" customHeight="1">
      <c r="A25" s="20">
        <f t="shared" si="19"/>
      </c>
      <c r="B25" s="17"/>
      <c r="C25" s="16">
        <f t="shared" si="16"/>
      </c>
      <c r="D25" s="17">
        <f t="shared" si="20"/>
      </c>
      <c r="E25" s="18">
        <f t="shared" si="21"/>
      </c>
      <c r="F25" s="15"/>
      <c r="G25" s="15"/>
      <c r="H25" s="18">
        <f t="shared" si="0"/>
      </c>
      <c r="I25" s="18">
        <f t="shared" si="1"/>
      </c>
      <c r="J25" s="18">
        <f t="shared" si="2"/>
      </c>
      <c r="K25" s="18">
        <f t="shared" si="3"/>
        <v>0</v>
      </c>
      <c r="L25" s="18">
        <f t="shared" si="4"/>
        <v>0</v>
      </c>
      <c r="M25" s="18" t="str">
        <f t="shared" si="5"/>
        <v>N</v>
      </c>
      <c r="N25" s="18">
        <f t="shared" si="6"/>
        <v>0</v>
      </c>
      <c r="O25" s="18">
        <f t="shared" si="7"/>
        <v>0</v>
      </c>
      <c r="P25" s="15"/>
      <c r="Q25" s="15"/>
      <c r="R25" s="18">
        <f t="shared" si="17"/>
      </c>
      <c r="S25" s="18">
        <f t="shared" si="22"/>
      </c>
      <c r="T25" s="50">
        <f t="shared" si="8"/>
      </c>
      <c r="U25" s="43">
        <f t="shared" si="18"/>
      </c>
      <c r="V25" s="88"/>
      <c r="W25" s="82"/>
      <c r="X25" s="83">
        <f t="shared" si="9"/>
      </c>
      <c r="Y25" s="77">
        <f t="shared" si="10"/>
      </c>
      <c r="Z25" s="77">
        <f t="shared" si="11"/>
      </c>
      <c r="AA25" s="77">
        <f t="shared" si="12"/>
      </c>
      <c r="AB25" s="77">
        <f t="shared" si="13"/>
      </c>
      <c r="AC25" s="77">
        <f t="shared" si="14"/>
      </c>
      <c r="AD25" s="77">
        <f t="shared" si="15"/>
      </c>
      <c r="AE25" s="78"/>
      <c r="AF25" s="81"/>
      <c r="AG25" s="81"/>
      <c r="AH25" s="81"/>
      <c r="AI25" s="81"/>
      <c r="AJ25" s="81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</row>
    <row r="26" spans="1:47" s="3" customFormat="1" ht="19.5" customHeight="1">
      <c r="A26" s="20">
        <f t="shared" si="19"/>
      </c>
      <c r="B26" s="17"/>
      <c r="C26" s="16">
        <f t="shared" si="16"/>
      </c>
      <c r="D26" s="17">
        <f t="shared" si="20"/>
      </c>
      <c r="E26" s="18">
        <f t="shared" si="21"/>
      </c>
      <c r="F26" s="15"/>
      <c r="G26" s="15"/>
      <c r="H26" s="18">
        <f t="shared" si="0"/>
      </c>
      <c r="I26" s="18">
        <f t="shared" si="1"/>
      </c>
      <c r="J26" s="18">
        <f t="shared" si="2"/>
      </c>
      <c r="K26" s="18">
        <f t="shared" si="3"/>
        <v>0</v>
      </c>
      <c r="L26" s="18">
        <f t="shared" si="4"/>
        <v>0</v>
      </c>
      <c r="M26" s="18" t="str">
        <f t="shared" si="5"/>
        <v>N</v>
      </c>
      <c r="N26" s="18">
        <f t="shared" si="6"/>
        <v>0</v>
      </c>
      <c r="O26" s="18">
        <f t="shared" si="7"/>
        <v>0</v>
      </c>
      <c r="P26" s="15"/>
      <c r="Q26" s="15"/>
      <c r="R26" s="18">
        <f t="shared" si="17"/>
      </c>
      <c r="S26" s="18">
        <f t="shared" si="22"/>
      </c>
      <c r="T26" s="50">
        <f t="shared" si="8"/>
      </c>
      <c r="U26" s="43">
        <f t="shared" si="18"/>
      </c>
      <c r="V26" s="88"/>
      <c r="W26" s="82"/>
      <c r="X26" s="83">
        <f t="shared" si="9"/>
      </c>
      <c r="Y26" s="77">
        <f t="shared" si="10"/>
      </c>
      <c r="Z26" s="77">
        <f t="shared" si="11"/>
      </c>
      <c r="AA26" s="77">
        <f t="shared" si="12"/>
      </c>
      <c r="AB26" s="77">
        <f t="shared" si="13"/>
      </c>
      <c r="AC26" s="77">
        <f t="shared" si="14"/>
      </c>
      <c r="AD26" s="77">
        <f t="shared" si="15"/>
      </c>
      <c r="AE26" s="78"/>
      <c r="AF26" s="81"/>
      <c r="AG26" s="81"/>
      <c r="AH26" s="81"/>
      <c r="AI26" s="81"/>
      <c r="AJ26" s="81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</row>
    <row r="27" spans="1:47" s="3" customFormat="1" ht="19.5" customHeight="1">
      <c r="A27" s="20">
        <f t="shared" si="19"/>
      </c>
      <c r="B27" s="17"/>
      <c r="C27" s="16">
        <f t="shared" si="16"/>
      </c>
      <c r="D27" s="17">
        <f t="shared" si="20"/>
      </c>
      <c r="E27" s="18">
        <f t="shared" si="21"/>
      </c>
      <c r="F27" s="15"/>
      <c r="G27" s="15"/>
      <c r="H27" s="18">
        <f t="shared" si="0"/>
      </c>
      <c r="I27" s="18">
        <f t="shared" si="1"/>
      </c>
      <c r="J27" s="18">
        <f t="shared" si="2"/>
      </c>
      <c r="K27" s="18">
        <f t="shared" si="3"/>
        <v>0</v>
      </c>
      <c r="L27" s="18">
        <f t="shared" si="4"/>
        <v>0</v>
      </c>
      <c r="M27" s="18" t="str">
        <f t="shared" si="5"/>
        <v>N</v>
      </c>
      <c r="N27" s="18">
        <f t="shared" si="6"/>
        <v>0</v>
      </c>
      <c r="O27" s="18">
        <f t="shared" si="7"/>
        <v>0</v>
      </c>
      <c r="P27" s="15"/>
      <c r="Q27" s="15"/>
      <c r="R27" s="18">
        <f t="shared" si="17"/>
      </c>
      <c r="S27" s="18">
        <f t="shared" si="22"/>
      </c>
      <c r="T27" s="50">
        <f t="shared" si="8"/>
      </c>
      <c r="U27" s="43">
        <f t="shared" si="18"/>
      </c>
      <c r="V27" s="88"/>
      <c r="W27" s="82"/>
      <c r="X27" s="83">
        <f t="shared" si="9"/>
      </c>
      <c r="Y27" s="77">
        <f t="shared" si="10"/>
      </c>
      <c r="Z27" s="77">
        <f t="shared" si="11"/>
      </c>
      <c r="AA27" s="77">
        <f t="shared" si="12"/>
      </c>
      <c r="AB27" s="77">
        <f t="shared" si="13"/>
      </c>
      <c r="AC27" s="77">
        <f t="shared" si="14"/>
      </c>
      <c r="AD27" s="77">
        <f t="shared" si="15"/>
      </c>
      <c r="AE27" s="78"/>
      <c r="AF27" s="81"/>
      <c r="AG27" s="81"/>
      <c r="AH27" s="81"/>
      <c r="AI27" s="81"/>
      <c r="AJ27" s="81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</row>
    <row r="28" spans="1:47" s="3" customFormat="1" ht="19.5" customHeight="1">
      <c r="A28" s="20">
        <f t="shared" si="19"/>
      </c>
      <c r="B28" s="17"/>
      <c r="C28" s="16">
        <f t="shared" si="16"/>
      </c>
      <c r="D28" s="17">
        <f t="shared" si="20"/>
      </c>
      <c r="E28" s="18">
        <f t="shared" si="21"/>
      </c>
      <c r="F28" s="15"/>
      <c r="G28" s="15"/>
      <c r="H28" s="18">
        <f t="shared" si="0"/>
      </c>
      <c r="I28" s="18">
        <f t="shared" si="1"/>
      </c>
      <c r="J28" s="18">
        <f t="shared" si="2"/>
      </c>
      <c r="K28" s="18">
        <f t="shared" si="3"/>
        <v>0</v>
      </c>
      <c r="L28" s="18">
        <f t="shared" si="4"/>
        <v>0</v>
      </c>
      <c r="M28" s="18" t="str">
        <f t="shared" si="5"/>
        <v>N</v>
      </c>
      <c r="N28" s="18">
        <f t="shared" si="6"/>
        <v>0</v>
      </c>
      <c r="O28" s="18">
        <f t="shared" si="7"/>
        <v>0</v>
      </c>
      <c r="P28" s="15"/>
      <c r="Q28" s="15"/>
      <c r="R28" s="18">
        <f t="shared" si="17"/>
      </c>
      <c r="S28" s="18">
        <f t="shared" si="22"/>
      </c>
      <c r="T28" s="50">
        <f t="shared" si="8"/>
      </c>
      <c r="U28" s="43">
        <f t="shared" si="18"/>
      </c>
      <c r="V28" s="88"/>
      <c r="W28" s="82"/>
      <c r="X28" s="83">
        <f t="shared" si="9"/>
      </c>
      <c r="Y28" s="77">
        <f t="shared" si="10"/>
      </c>
      <c r="Z28" s="77">
        <f t="shared" si="11"/>
      </c>
      <c r="AA28" s="77">
        <f t="shared" si="12"/>
      </c>
      <c r="AB28" s="77">
        <f t="shared" si="13"/>
      </c>
      <c r="AC28" s="77">
        <f t="shared" si="14"/>
      </c>
      <c r="AD28" s="77">
        <f t="shared" si="15"/>
      </c>
      <c r="AE28" s="78"/>
      <c r="AF28" s="81"/>
      <c r="AG28" s="81"/>
      <c r="AH28" s="81"/>
      <c r="AI28" s="81"/>
      <c r="AJ28" s="81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</row>
    <row r="29" spans="1:47" s="3" customFormat="1" ht="19.5" customHeight="1">
      <c r="A29" s="20">
        <f t="shared" si="19"/>
      </c>
      <c r="B29" s="17"/>
      <c r="C29" s="16">
        <f t="shared" si="16"/>
      </c>
      <c r="D29" s="17">
        <f t="shared" si="20"/>
      </c>
      <c r="E29" s="18">
        <f t="shared" si="21"/>
      </c>
      <c r="F29" s="15"/>
      <c r="G29" s="15"/>
      <c r="H29" s="18">
        <f t="shared" si="0"/>
      </c>
      <c r="I29" s="18">
        <f t="shared" si="1"/>
      </c>
      <c r="J29" s="18">
        <f t="shared" si="2"/>
      </c>
      <c r="K29" s="18">
        <f t="shared" si="3"/>
        <v>0</v>
      </c>
      <c r="L29" s="18">
        <f t="shared" si="4"/>
        <v>0</v>
      </c>
      <c r="M29" s="18" t="str">
        <f t="shared" si="5"/>
        <v>N</v>
      </c>
      <c r="N29" s="18">
        <f t="shared" si="6"/>
        <v>0</v>
      </c>
      <c r="O29" s="18">
        <f t="shared" si="7"/>
        <v>0</v>
      </c>
      <c r="P29" s="15"/>
      <c r="Q29" s="15"/>
      <c r="R29" s="18">
        <f t="shared" si="17"/>
      </c>
      <c r="S29" s="18">
        <f t="shared" si="22"/>
      </c>
      <c r="T29" s="50">
        <f t="shared" si="8"/>
      </c>
      <c r="U29" s="43">
        <f t="shared" si="18"/>
      </c>
      <c r="V29" s="88"/>
      <c r="W29" s="82"/>
      <c r="X29" s="83">
        <f t="shared" si="9"/>
      </c>
      <c r="Y29" s="77">
        <f t="shared" si="10"/>
      </c>
      <c r="Z29" s="77">
        <f t="shared" si="11"/>
      </c>
      <c r="AA29" s="77">
        <f t="shared" si="12"/>
      </c>
      <c r="AB29" s="77">
        <f t="shared" si="13"/>
      </c>
      <c r="AC29" s="77">
        <f t="shared" si="14"/>
      </c>
      <c r="AD29" s="77">
        <f t="shared" si="15"/>
      </c>
      <c r="AE29" s="78"/>
      <c r="AF29" s="81"/>
      <c r="AG29" s="81"/>
      <c r="AH29" s="81"/>
      <c r="AI29" s="81"/>
      <c r="AJ29" s="81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</row>
    <row r="30" spans="1:47" s="3" customFormat="1" ht="19.5" customHeight="1">
      <c r="A30" s="20">
        <f t="shared" si="19"/>
      </c>
      <c r="B30" s="17"/>
      <c r="C30" s="16">
        <f t="shared" si="16"/>
      </c>
      <c r="D30" s="17">
        <f t="shared" si="20"/>
      </c>
      <c r="E30" s="18">
        <f t="shared" si="21"/>
      </c>
      <c r="F30" s="15"/>
      <c r="G30" s="15"/>
      <c r="H30" s="18">
        <f t="shared" si="0"/>
      </c>
      <c r="I30" s="18">
        <f t="shared" si="1"/>
      </c>
      <c r="J30" s="18">
        <f t="shared" si="2"/>
      </c>
      <c r="K30" s="18">
        <f t="shared" si="3"/>
        <v>0</v>
      </c>
      <c r="L30" s="18">
        <f t="shared" si="4"/>
        <v>0</v>
      </c>
      <c r="M30" s="18" t="str">
        <f t="shared" si="5"/>
        <v>N</v>
      </c>
      <c r="N30" s="18">
        <f t="shared" si="6"/>
        <v>0</v>
      </c>
      <c r="O30" s="18">
        <f t="shared" si="7"/>
        <v>0</v>
      </c>
      <c r="P30" s="15"/>
      <c r="Q30" s="15"/>
      <c r="R30" s="18">
        <f t="shared" si="17"/>
      </c>
      <c r="S30" s="18">
        <f t="shared" si="22"/>
      </c>
      <c r="T30" s="50">
        <f t="shared" si="8"/>
      </c>
      <c r="U30" s="43">
        <f t="shared" si="18"/>
      </c>
      <c r="V30" s="88"/>
      <c r="W30" s="82"/>
      <c r="X30" s="83">
        <f t="shared" si="9"/>
      </c>
      <c r="Y30" s="77">
        <f t="shared" si="10"/>
      </c>
      <c r="Z30" s="77">
        <f t="shared" si="11"/>
      </c>
      <c r="AA30" s="77">
        <f t="shared" si="12"/>
      </c>
      <c r="AB30" s="77">
        <f t="shared" si="13"/>
      </c>
      <c r="AC30" s="77">
        <f t="shared" si="14"/>
      </c>
      <c r="AD30" s="77">
        <f t="shared" si="15"/>
      </c>
      <c r="AE30" s="78"/>
      <c r="AF30" s="81"/>
      <c r="AG30" s="81"/>
      <c r="AH30" s="81"/>
      <c r="AI30" s="81"/>
      <c r="AJ30" s="81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</row>
    <row r="31" spans="1:47" s="3" customFormat="1" ht="19.5" customHeight="1">
      <c r="A31" s="20">
        <f t="shared" si="19"/>
      </c>
      <c r="B31" s="17"/>
      <c r="C31" s="16">
        <f t="shared" si="16"/>
      </c>
      <c r="D31" s="17">
        <f t="shared" si="20"/>
      </c>
      <c r="E31" s="18">
        <f t="shared" si="21"/>
      </c>
      <c r="F31" s="15"/>
      <c r="G31" s="15"/>
      <c r="H31" s="18">
        <f t="shared" si="0"/>
      </c>
      <c r="I31" s="18">
        <f t="shared" si="1"/>
      </c>
      <c r="J31" s="18">
        <f t="shared" si="2"/>
      </c>
      <c r="K31" s="18">
        <f t="shared" si="3"/>
        <v>0</v>
      </c>
      <c r="L31" s="18">
        <f t="shared" si="4"/>
        <v>0</v>
      </c>
      <c r="M31" s="18" t="str">
        <f t="shared" si="5"/>
        <v>N</v>
      </c>
      <c r="N31" s="18">
        <f t="shared" si="6"/>
        <v>0</v>
      </c>
      <c r="O31" s="18">
        <f t="shared" si="7"/>
        <v>0</v>
      </c>
      <c r="P31" s="15"/>
      <c r="Q31" s="15"/>
      <c r="R31" s="18">
        <f t="shared" si="17"/>
      </c>
      <c r="S31" s="18">
        <f t="shared" si="22"/>
      </c>
      <c r="T31" s="50">
        <f t="shared" si="8"/>
      </c>
      <c r="U31" s="43">
        <f t="shared" si="18"/>
      </c>
      <c r="V31" s="88"/>
      <c r="W31" s="82"/>
      <c r="X31" s="83">
        <f t="shared" si="9"/>
      </c>
      <c r="Y31" s="77">
        <f t="shared" si="10"/>
      </c>
      <c r="Z31" s="77">
        <f t="shared" si="11"/>
      </c>
      <c r="AA31" s="77">
        <f t="shared" si="12"/>
      </c>
      <c r="AB31" s="77">
        <f t="shared" si="13"/>
      </c>
      <c r="AC31" s="77">
        <f t="shared" si="14"/>
      </c>
      <c r="AD31" s="77">
        <f t="shared" si="15"/>
      </c>
      <c r="AE31" s="78"/>
      <c r="AF31" s="81"/>
      <c r="AG31" s="81"/>
      <c r="AH31" s="81"/>
      <c r="AI31" s="81"/>
      <c r="AJ31" s="81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</row>
    <row r="32" spans="1:47" s="3" customFormat="1" ht="19.5" customHeight="1">
      <c r="A32" s="20">
        <f t="shared" si="19"/>
      </c>
      <c r="B32" s="17"/>
      <c r="C32" s="16">
        <f t="shared" si="16"/>
      </c>
      <c r="D32" s="18">
        <f t="shared" si="20"/>
      </c>
      <c r="E32" s="18">
        <f t="shared" si="21"/>
      </c>
      <c r="F32" s="15"/>
      <c r="G32" s="15"/>
      <c r="H32" s="18">
        <f t="shared" si="0"/>
      </c>
      <c r="I32" s="18">
        <f t="shared" si="1"/>
      </c>
      <c r="J32" s="18">
        <f t="shared" si="2"/>
      </c>
      <c r="K32" s="18">
        <f t="shared" si="3"/>
        <v>0</v>
      </c>
      <c r="L32" s="18">
        <f t="shared" si="4"/>
        <v>0</v>
      </c>
      <c r="M32" s="18" t="str">
        <f t="shared" si="5"/>
        <v>N</v>
      </c>
      <c r="N32" s="18">
        <f t="shared" si="6"/>
        <v>0</v>
      </c>
      <c r="O32" s="18">
        <f t="shared" si="7"/>
        <v>0</v>
      </c>
      <c r="P32" s="15"/>
      <c r="Q32" s="15"/>
      <c r="R32" s="18">
        <f t="shared" si="17"/>
      </c>
      <c r="S32" s="18">
        <f t="shared" si="22"/>
      </c>
      <c r="T32" s="50">
        <f t="shared" si="8"/>
      </c>
      <c r="U32" s="43">
        <f t="shared" si="18"/>
      </c>
      <c r="V32" s="88"/>
      <c r="W32" s="82"/>
      <c r="X32" s="83">
        <f t="shared" si="9"/>
      </c>
      <c r="Y32" s="77">
        <f t="shared" si="10"/>
      </c>
      <c r="Z32" s="77">
        <f t="shared" si="11"/>
      </c>
      <c r="AA32" s="77">
        <f t="shared" si="12"/>
      </c>
      <c r="AB32" s="77">
        <f t="shared" si="13"/>
      </c>
      <c r="AC32" s="77">
        <f t="shared" si="14"/>
      </c>
      <c r="AD32" s="77">
        <f t="shared" si="15"/>
      </c>
      <c r="AE32" s="78"/>
      <c r="AF32" s="81"/>
      <c r="AG32" s="81"/>
      <c r="AH32" s="81"/>
      <c r="AI32" s="81"/>
      <c r="AJ32" s="81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</row>
    <row r="33" spans="1:47" s="3" customFormat="1" ht="19.5" customHeight="1">
      <c r="A33" s="20">
        <f t="shared" si="19"/>
      </c>
      <c r="B33" s="17"/>
      <c r="C33" s="16">
        <f t="shared" si="16"/>
      </c>
      <c r="D33" s="18">
        <f t="shared" si="20"/>
      </c>
      <c r="E33" s="18">
        <f t="shared" si="21"/>
      </c>
      <c r="F33" s="15"/>
      <c r="G33" s="15"/>
      <c r="H33" s="18">
        <f t="shared" si="0"/>
      </c>
      <c r="I33" s="18">
        <f t="shared" si="1"/>
      </c>
      <c r="J33" s="18">
        <f t="shared" si="2"/>
      </c>
      <c r="K33" s="18">
        <f t="shared" si="3"/>
        <v>0</v>
      </c>
      <c r="L33" s="18">
        <f t="shared" si="4"/>
        <v>0</v>
      </c>
      <c r="M33" s="18" t="str">
        <f t="shared" si="5"/>
        <v>N</v>
      </c>
      <c r="N33" s="18">
        <f t="shared" si="6"/>
        <v>0</v>
      </c>
      <c r="O33" s="18">
        <f t="shared" si="7"/>
        <v>0</v>
      </c>
      <c r="P33" s="15"/>
      <c r="Q33" s="15"/>
      <c r="R33" s="18">
        <f t="shared" si="17"/>
      </c>
      <c r="S33" s="18">
        <f t="shared" si="22"/>
      </c>
      <c r="T33" s="50">
        <f t="shared" si="8"/>
      </c>
      <c r="U33" s="43">
        <f t="shared" si="18"/>
      </c>
      <c r="V33" s="88"/>
      <c r="W33" s="82"/>
      <c r="X33" s="83">
        <f t="shared" si="9"/>
      </c>
      <c r="Y33" s="77">
        <f t="shared" si="10"/>
      </c>
      <c r="Z33" s="77">
        <f t="shared" si="11"/>
      </c>
      <c r="AA33" s="77">
        <f t="shared" si="12"/>
      </c>
      <c r="AB33" s="77">
        <f t="shared" si="13"/>
      </c>
      <c r="AC33" s="77">
        <f t="shared" si="14"/>
      </c>
      <c r="AD33" s="77">
        <f t="shared" si="15"/>
      </c>
      <c r="AE33" s="78"/>
      <c r="AF33" s="81"/>
      <c r="AG33" s="81"/>
      <c r="AH33" s="81"/>
      <c r="AI33" s="81"/>
      <c r="AJ33" s="81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</row>
    <row r="34" spans="1:47" s="3" customFormat="1" ht="19.5" customHeight="1">
      <c r="A34" s="20">
        <f t="shared" si="19"/>
      </c>
      <c r="B34" s="17"/>
      <c r="C34" s="16">
        <f t="shared" si="16"/>
      </c>
      <c r="D34" s="18">
        <f t="shared" si="20"/>
      </c>
      <c r="E34" s="18">
        <f t="shared" si="21"/>
      </c>
      <c r="F34" s="15"/>
      <c r="G34" s="15"/>
      <c r="H34" s="18">
        <f t="shared" si="0"/>
      </c>
      <c r="I34" s="18">
        <f t="shared" si="1"/>
      </c>
      <c r="J34" s="18">
        <f t="shared" si="2"/>
      </c>
      <c r="K34" s="18">
        <f t="shared" si="3"/>
        <v>0</v>
      </c>
      <c r="L34" s="18">
        <f t="shared" si="4"/>
        <v>0</v>
      </c>
      <c r="M34" s="18" t="str">
        <f t="shared" si="5"/>
        <v>N</v>
      </c>
      <c r="N34" s="18">
        <f t="shared" si="6"/>
        <v>0</v>
      </c>
      <c r="O34" s="18">
        <f t="shared" si="7"/>
        <v>0</v>
      </c>
      <c r="P34" s="15"/>
      <c r="Q34" s="15"/>
      <c r="R34" s="18">
        <f t="shared" si="17"/>
      </c>
      <c r="S34" s="18">
        <f t="shared" si="22"/>
      </c>
      <c r="T34" s="50">
        <f t="shared" si="8"/>
      </c>
      <c r="U34" s="43">
        <f t="shared" si="18"/>
      </c>
      <c r="V34" s="88"/>
      <c r="W34" s="82"/>
      <c r="X34" s="83">
        <f t="shared" si="9"/>
      </c>
      <c r="Y34" s="77">
        <f t="shared" si="10"/>
      </c>
      <c r="Z34" s="77">
        <f t="shared" si="11"/>
      </c>
      <c r="AA34" s="77">
        <f t="shared" si="12"/>
      </c>
      <c r="AB34" s="77">
        <f t="shared" si="13"/>
      </c>
      <c r="AC34" s="77">
        <f t="shared" si="14"/>
      </c>
      <c r="AD34" s="77">
        <f t="shared" si="15"/>
      </c>
      <c r="AE34" s="78"/>
      <c r="AF34" s="81"/>
      <c r="AG34" s="81"/>
      <c r="AH34" s="81"/>
      <c r="AI34" s="81"/>
      <c r="AJ34" s="81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</row>
    <row r="35" spans="1:47" s="3" customFormat="1" ht="19.5" customHeight="1">
      <c r="A35" s="20">
        <f t="shared" si="19"/>
      </c>
      <c r="B35" s="17"/>
      <c r="C35" s="16">
        <f t="shared" si="16"/>
      </c>
      <c r="D35" s="18">
        <f t="shared" si="20"/>
      </c>
      <c r="E35" s="18">
        <f t="shared" si="21"/>
      </c>
      <c r="F35" s="15"/>
      <c r="G35" s="15"/>
      <c r="H35" s="18">
        <f t="shared" si="0"/>
      </c>
      <c r="I35" s="18">
        <f t="shared" si="1"/>
      </c>
      <c r="J35" s="18">
        <f t="shared" si="2"/>
      </c>
      <c r="K35" s="18">
        <f t="shared" si="3"/>
        <v>0</v>
      </c>
      <c r="L35" s="18">
        <f t="shared" si="4"/>
        <v>0</v>
      </c>
      <c r="M35" s="18" t="str">
        <f t="shared" si="5"/>
        <v>N</v>
      </c>
      <c r="N35" s="18">
        <f t="shared" si="6"/>
        <v>0</v>
      </c>
      <c r="O35" s="18">
        <f t="shared" si="7"/>
        <v>0</v>
      </c>
      <c r="P35" s="15"/>
      <c r="Q35" s="15"/>
      <c r="R35" s="18">
        <f t="shared" si="17"/>
      </c>
      <c r="S35" s="18">
        <f t="shared" si="22"/>
      </c>
      <c r="T35" s="50">
        <f t="shared" si="8"/>
      </c>
      <c r="U35" s="43">
        <f t="shared" si="18"/>
      </c>
      <c r="V35" s="88"/>
      <c r="W35" s="82"/>
      <c r="X35" s="83">
        <f t="shared" si="9"/>
      </c>
      <c r="Y35" s="77">
        <f t="shared" si="10"/>
      </c>
      <c r="Z35" s="77">
        <f t="shared" si="11"/>
      </c>
      <c r="AA35" s="77">
        <f t="shared" si="12"/>
      </c>
      <c r="AB35" s="77">
        <f t="shared" si="13"/>
      </c>
      <c r="AC35" s="77">
        <f t="shared" si="14"/>
      </c>
      <c r="AD35" s="77">
        <f t="shared" si="15"/>
      </c>
      <c r="AE35" s="78"/>
      <c r="AF35" s="81"/>
      <c r="AG35" s="81"/>
      <c r="AH35" s="81"/>
      <c r="AI35" s="81"/>
      <c r="AJ35" s="81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</row>
    <row r="36" spans="1:47" s="3" customFormat="1" ht="19.5" customHeight="1">
      <c r="A36" s="20">
        <f t="shared" si="19"/>
      </c>
      <c r="B36" s="17"/>
      <c r="C36" s="16">
        <f t="shared" si="16"/>
      </c>
      <c r="D36" s="18">
        <f t="shared" si="20"/>
      </c>
      <c r="E36" s="18">
        <f t="shared" si="21"/>
      </c>
      <c r="F36" s="15"/>
      <c r="G36" s="15"/>
      <c r="H36" s="18">
        <f t="shared" si="0"/>
      </c>
      <c r="I36" s="18">
        <f t="shared" si="1"/>
      </c>
      <c r="J36" s="18">
        <f t="shared" si="2"/>
      </c>
      <c r="K36" s="18">
        <f t="shared" si="3"/>
        <v>0</v>
      </c>
      <c r="L36" s="18">
        <f t="shared" si="4"/>
        <v>0</v>
      </c>
      <c r="M36" s="18" t="str">
        <f t="shared" si="5"/>
        <v>N</v>
      </c>
      <c r="N36" s="18">
        <f t="shared" si="6"/>
        <v>0</v>
      </c>
      <c r="O36" s="18">
        <f t="shared" si="7"/>
        <v>0</v>
      </c>
      <c r="P36" s="15"/>
      <c r="Q36" s="15"/>
      <c r="R36" s="18">
        <f t="shared" si="17"/>
      </c>
      <c r="S36" s="18">
        <f t="shared" si="22"/>
      </c>
      <c r="T36" s="50">
        <f t="shared" si="8"/>
      </c>
      <c r="U36" s="43">
        <f t="shared" si="18"/>
      </c>
      <c r="V36" s="88"/>
      <c r="W36" s="82"/>
      <c r="X36" s="83">
        <f t="shared" si="9"/>
      </c>
      <c r="Y36" s="77">
        <f t="shared" si="10"/>
      </c>
      <c r="Z36" s="77">
        <f t="shared" si="11"/>
      </c>
      <c r="AA36" s="77">
        <f t="shared" si="12"/>
      </c>
      <c r="AB36" s="77">
        <f t="shared" si="13"/>
      </c>
      <c r="AC36" s="77">
        <f t="shared" si="14"/>
      </c>
      <c r="AD36" s="77">
        <f t="shared" si="15"/>
      </c>
      <c r="AE36" s="78"/>
      <c r="AF36" s="81"/>
      <c r="AG36" s="81"/>
      <c r="AH36" s="81"/>
      <c r="AI36" s="81"/>
      <c r="AJ36" s="81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</row>
    <row r="37" spans="1:47" s="3" customFormat="1" ht="19.5" customHeight="1">
      <c r="A37" s="20">
        <f t="shared" si="19"/>
      </c>
      <c r="B37" s="17"/>
      <c r="C37" s="16">
        <f t="shared" si="16"/>
      </c>
      <c r="D37" s="18">
        <f t="shared" si="20"/>
      </c>
      <c r="E37" s="18">
        <f t="shared" si="21"/>
      </c>
      <c r="F37" s="15"/>
      <c r="G37" s="15"/>
      <c r="H37" s="18">
        <f t="shared" si="0"/>
      </c>
      <c r="I37" s="18">
        <f t="shared" si="1"/>
      </c>
      <c r="J37" s="18">
        <f t="shared" si="2"/>
      </c>
      <c r="K37" s="18">
        <f t="shared" si="3"/>
        <v>0</v>
      </c>
      <c r="L37" s="18">
        <f t="shared" si="4"/>
        <v>0</v>
      </c>
      <c r="M37" s="18" t="str">
        <f t="shared" si="5"/>
        <v>N</v>
      </c>
      <c r="N37" s="18">
        <f t="shared" si="6"/>
        <v>0</v>
      </c>
      <c r="O37" s="18">
        <f t="shared" si="7"/>
        <v>0</v>
      </c>
      <c r="P37" s="15"/>
      <c r="Q37" s="15"/>
      <c r="R37" s="18">
        <f t="shared" si="17"/>
      </c>
      <c r="S37" s="18">
        <f t="shared" si="22"/>
      </c>
      <c r="T37" s="50">
        <f t="shared" si="8"/>
      </c>
      <c r="U37" s="43">
        <f t="shared" si="18"/>
      </c>
      <c r="V37" s="88"/>
      <c r="W37" s="82"/>
      <c r="X37" s="83">
        <f t="shared" si="9"/>
      </c>
      <c r="Y37" s="77">
        <f t="shared" si="10"/>
      </c>
      <c r="Z37" s="77">
        <f t="shared" si="11"/>
      </c>
      <c r="AA37" s="77">
        <f t="shared" si="12"/>
      </c>
      <c r="AB37" s="77">
        <f t="shared" si="13"/>
      </c>
      <c r="AC37" s="77">
        <f t="shared" si="14"/>
      </c>
      <c r="AD37" s="77">
        <f t="shared" si="15"/>
      </c>
      <c r="AE37" s="78"/>
      <c r="AF37" s="81"/>
      <c r="AG37" s="81"/>
      <c r="AH37" s="81"/>
      <c r="AI37" s="81"/>
      <c r="AJ37" s="81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</row>
    <row r="38" spans="1:47" s="3" customFormat="1" ht="19.5" customHeight="1">
      <c r="A38" s="20">
        <f t="shared" si="19"/>
      </c>
      <c r="B38" s="17"/>
      <c r="C38" s="16">
        <f t="shared" si="16"/>
      </c>
      <c r="D38" s="18">
        <f t="shared" si="20"/>
      </c>
      <c r="E38" s="18">
        <f t="shared" si="21"/>
      </c>
      <c r="F38" s="15"/>
      <c r="G38" s="15"/>
      <c r="H38" s="18">
        <f t="shared" si="0"/>
      </c>
      <c r="I38" s="18">
        <f t="shared" si="1"/>
      </c>
      <c r="J38" s="18">
        <f t="shared" si="2"/>
      </c>
      <c r="K38" s="18">
        <f t="shared" si="3"/>
        <v>0</v>
      </c>
      <c r="L38" s="18">
        <f t="shared" si="4"/>
        <v>0</v>
      </c>
      <c r="M38" s="18" t="str">
        <f t="shared" si="5"/>
        <v>N</v>
      </c>
      <c r="N38" s="18">
        <f t="shared" si="6"/>
        <v>0</v>
      </c>
      <c r="O38" s="18">
        <f t="shared" si="7"/>
        <v>0</v>
      </c>
      <c r="P38" s="15"/>
      <c r="Q38" s="15"/>
      <c r="R38" s="18">
        <f t="shared" si="17"/>
      </c>
      <c r="S38" s="18">
        <f t="shared" si="22"/>
      </c>
      <c r="T38" s="50">
        <f t="shared" si="8"/>
      </c>
      <c r="U38" s="43">
        <f t="shared" si="18"/>
      </c>
      <c r="V38" s="88"/>
      <c r="W38" s="82"/>
      <c r="X38" s="83">
        <f t="shared" si="9"/>
      </c>
      <c r="Y38" s="77">
        <f t="shared" si="10"/>
      </c>
      <c r="Z38" s="77">
        <f t="shared" si="11"/>
      </c>
      <c r="AA38" s="77">
        <f t="shared" si="12"/>
      </c>
      <c r="AB38" s="77">
        <f t="shared" si="13"/>
      </c>
      <c r="AC38" s="77">
        <f t="shared" si="14"/>
      </c>
      <c r="AD38" s="77">
        <f t="shared" si="15"/>
      </c>
      <c r="AE38" s="78"/>
      <c r="AF38" s="81"/>
      <c r="AG38" s="81"/>
      <c r="AH38" s="81"/>
      <c r="AI38" s="81"/>
      <c r="AJ38" s="81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</row>
    <row r="39" spans="1:47" s="3" customFormat="1" ht="19.5" customHeight="1">
      <c r="A39" s="20">
        <f t="shared" si="19"/>
      </c>
      <c r="B39" s="17"/>
      <c r="C39" s="16">
        <f t="shared" si="16"/>
      </c>
      <c r="D39" s="18">
        <f t="shared" si="20"/>
      </c>
      <c r="E39" s="18">
        <f t="shared" si="21"/>
      </c>
      <c r="F39" s="15"/>
      <c r="G39" s="15"/>
      <c r="H39" s="18">
        <f t="shared" si="0"/>
      </c>
      <c r="I39" s="18">
        <f t="shared" si="1"/>
      </c>
      <c r="J39" s="18">
        <f t="shared" si="2"/>
      </c>
      <c r="K39" s="18">
        <f t="shared" si="3"/>
        <v>0</v>
      </c>
      <c r="L39" s="18">
        <f t="shared" si="4"/>
        <v>0</v>
      </c>
      <c r="M39" s="18" t="str">
        <f t="shared" si="5"/>
        <v>N</v>
      </c>
      <c r="N39" s="18">
        <f t="shared" si="6"/>
        <v>0</v>
      </c>
      <c r="O39" s="18">
        <f t="shared" si="7"/>
        <v>0</v>
      </c>
      <c r="P39" s="15"/>
      <c r="Q39" s="15"/>
      <c r="R39" s="18">
        <f t="shared" si="17"/>
      </c>
      <c r="S39" s="18">
        <f t="shared" si="22"/>
      </c>
      <c r="T39" s="50">
        <f t="shared" si="8"/>
      </c>
      <c r="U39" s="43">
        <f t="shared" si="18"/>
      </c>
      <c r="V39" s="88"/>
      <c r="W39" s="82"/>
      <c r="X39" s="83">
        <f t="shared" si="9"/>
      </c>
      <c r="Y39" s="77">
        <f t="shared" si="10"/>
      </c>
      <c r="Z39" s="77">
        <f t="shared" si="11"/>
      </c>
      <c r="AA39" s="77">
        <f t="shared" si="12"/>
      </c>
      <c r="AB39" s="77">
        <f t="shared" si="13"/>
      </c>
      <c r="AC39" s="77">
        <f t="shared" si="14"/>
      </c>
      <c r="AD39" s="77">
        <f t="shared" si="15"/>
      </c>
      <c r="AE39" s="78"/>
      <c r="AF39" s="81"/>
      <c r="AG39" s="81"/>
      <c r="AH39" s="81"/>
      <c r="AI39" s="81"/>
      <c r="AJ39" s="81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</row>
    <row r="40" spans="1:47" s="3" customFormat="1" ht="19.5" customHeight="1">
      <c r="A40" s="20">
        <f t="shared" si="19"/>
      </c>
      <c r="B40" s="17"/>
      <c r="C40" s="16">
        <f t="shared" si="16"/>
      </c>
      <c r="D40" s="18">
        <f t="shared" si="20"/>
      </c>
      <c r="E40" s="18">
        <f t="shared" si="21"/>
      </c>
      <c r="F40" s="15"/>
      <c r="G40" s="15"/>
      <c r="H40" s="18">
        <f t="shared" si="0"/>
      </c>
      <c r="I40" s="18">
        <f t="shared" si="1"/>
      </c>
      <c r="J40" s="18">
        <f t="shared" si="2"/>
      </c>
      <c r="K40" s="18">
        <f t="shared" si="3"/>
        <v>0</v>
      </c>
      <c r="L40" s="18">
        <f t="shared" si="4"/>
        <v>0</v>
      </c>
      <c r="M40" s="18" t="str">
        <f t="shared" si="5"/>
        <v>N</v>
      </c>
      <c r="N40" s="18">
        <f t="shared" si="6"/>
        <v>0</v>
      </c>
      <c r="O40" s="18">
        <f t="shared" si="7"/>
        <v>0</v>
      </c>
      <c r="P40" s="15"/>
      <c r="Q40" s="15"/>
      <c r="R40" s="18">
        <f t="shared" si="17"/>
      </c>
      <c r="S40" s="18">
        <f t="shared" si="22"/>
      </c>
      <c r="T40" s="50">
        <f t="shared" si="8"/>
      </c>
      <c r="U40" s="43">
        <f t="shared" si="18"/>
      </c>
      <c r="V40" s="88"/>
      <c r="W40" s="82"/>
      <c r="X40" s="83">
        <f t="shared" si="9"/>
      </c>
      <c r="Y40" s="77">
        <f t="shared" si="10"/>
      </c>
      <c r="Z40" s="77">
        <f t="shared" si="11"/>
      </c>
      <c r="AA40" s="77">
        <f t="shared" si="12"/>
      </c>
      <c r="AB40" s="77">
        <f t="shared" si="13"/>
      </c>
      <c r="AC40" s="77">
        <f t="shared" si="14"/>
      </c>
      <c r="AD40" s="77">
        <f t="shared" si="15"/>
      </c>
      <c r="AE40" s="78"/>
      <c r="AF40" s="81"/>
      <c r="AG40" s="81"/>
      <c r="AH40" s="81"/>
      <c r="AI40" s="81"/>
      <c r="AJ40" s="81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</row>
    <row r="41" spans="1:47" s="3" customFormat="1" ht="19.5" customHeight="1">
      <c r="A41" s="20">
        <f t="shared" si="19"/>
      </c>
      <c r="B41" s="17"/>
      <c r="C41" s="16">
        <f t="shared" si="16"/>
      </c>
      <c r="D41" s="18">
        <f t="shared" si="20"/>
      </c>
      <c r="E41" s="18">
        <f t="shared" si="21"/>
      </c>
      <c r="F41" s="15"/>
      <c r="G41" s="15"/>
      <c r="H41" s="18">
        <f t="shared" si="0"/>
      </c>
      <c r="I41" s="18">
        <f t="shared" si="1"/>
      </c>
      <c r="J41" s="18">
        <f t="shared" si="2"/>
      </c>
      <c r="K41" s="18">
        <f t="shared" si="3"/>
        <v>0</v>
      </c>
      <c r="L41" s="18">
        <f t="shared" si="4"/>
        <v>0</v>
      </c>
      <c r="M41" s="18" t="str">
        <f t="shared" si="5"/>
        <v>N</v>
      </c>
      <c r="N41" s="18">
        <f t="shared" si="6"/>
        <v>0</v>
      </c>
      <c r="O41" s="18">
        <f t="shared" si="7"/>
        <v>0</v>
      </c>
      <c r="P41" s="15"/>
      <c r="Q41" s="15"/>
      <c r="R41" s="18">
        <f t="shared" si="17"/>
      </c>
      <c r="S41" s="18">
        <f t="shared" si="22"/>
      </c>
      <c r="T41" s="50">
        <f t="shared" si="8"/>
      </c>
      <c r="U41" s="43">
        <f t="shared" si="18"/>
      </c>
      <c r="V41" s="88"/>
      <c r="W41" s="82"/>
      <c r="X41" s="83">
        <f t="shared" si="9"/>
      </c>
      <c r="Y41" s="77">
        <f t="shared" si="10"/>
      </c>
      <c r="Z41" s="77">
        <f t="shared" si="11"/>
      </c>
      <c r="AA41" s="77">
        <f t="shared" si="12"/>
      </c>
      <c r="AB41" s="77">
        <f t="shared" si="13"/>
      </c>
      <c r="AC41" s="77">
        <f t="shared" si="14"/>
      </c>
      <c r="AD41" s="77">
        <f t="shared" si="15"/>
      </c>
      <c r="AE41" s="78"/>
      <c r="AF41" s="81"/>
      <c r="AG41" s="81"/>
      <c r="AH41" s="81"/>
      <c r="AI41" s="81"/>
      <c r="AJ41" s="81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</row>
    <row r="42" spans="1:47" s="3" customFormat="1" ht="19.5" customHeight="1">
      <c r="A42" s="20">
        <f t="shared" si="19"/>
      </c>
      <c r="B42" s="17"/>
      <c r="C42" s="16">
        <f t="shared" si="16"/>
      </c>
      <c r="D42" s="18">
        <f t="shared" si="20"/>
      </c>
      <c r="E42" s="18">
        <f t="shared" si="21"/>
      </c>
      <c r="F42" s="15"/>
      <c r="G42" s="15"/>
      <c r="H42" s="18">
        <f t="shared" si="0"/>
      </c>
      <c r="I42" s="18">
        <f t="shared" si="1"/>
      </c>
      <c r="J42" s="18">
        <f t="shared" si="2"/>
      </c>
      <c r="K42" s="18">
        <f aca="true" t="shared" si="23" ref="K42:K78">SUM(F42,IF(E42=1,0,IF(D41=1,F41,IF(E40=1,F40:F41,IF(E39=1,F39:F41,IF(E38=1,F38:F41,IF(E37=1,F37:F41,F36:F41)))))))</f>
        <v>0</v>
      </c>
      <c r="L42" s="18">
        <f aca="true" t="shared" si="24" ref="L42:L78">SUM(F42:G42,IF(E42=1,0,IF(E41=1,F41:G41,IF(E40=1,F40:G41,IF(E39=1,F39:G41,IF(E38=1,F38:G41,IF(E37=1,F37:G41,F36:G41)))))))</f>
        <v>0</v>
      </c>
      <c r="M42" s="18" t="str">
        <f aca="true" t="shared" si="25" ref="M42:M78">IF(E42="","N",IF(E42&gt;7,"Y","N"))</f>
        <v>N</v>
      </c>
      <c r="N42" s="18">
        <f aca="true" t="shared" si="26" ref="N42:N78">SUM(IF(E36=1,0,IF(E35=1,F35:G35,IF(E34=1,F34:G35,IF(E33=1,F33:G35,IF(E32=1,F32:G35,IF(E31=1,F31:G35,IF(E30=1,F30:G35,F29:G35))))))))</f>
        <v>0</v>
      </c>
      <c r="O42" s="18">
        <f aca="true" t="shared" si="27" ref="O42:O78">IF(M42="n",L42,L42+N42)</f>
        <v>0</v>
      </c>
      <c r="P42" s="15"/>
      <c r="Q42" s="15"/>
      <c r="R42" s="18">
        <f t="shared" si="17"/>
      </c>
      <c r="S42" s="18">
        <f t="shared" si="22"/>
      </c>
      <c r="T42" s="50">
        <f t="shared" si="8"/>
      </c>
      <c r="U42" s="43">
        <f t="shared" si="18"/>
      </c>
      <c r="V42" s="88"/>
      <c r="W42" s="82"/>
      <c r="X42" s="83">
        <f t="shared" si="9"/>
      </c>
      <c r="Y42" s="77">
        <f t="shared" si="10"/>
      </c>
      <c r="Z42" s="77">
        <f t="shared" si="11"/>
      </c>
      <c r="AA42" s="77">
        <f t="shared" si="12"/>
      </c>
      <c r="AB42" s="77">
        <f t="shared" si="13"/>
      </c>
      <c r="AC42" s="77">
        <f t="shared" si="14"/>
      </c>
      <c r="AD42" s="77">
        <f t="shared" si="15"/>
      </c>
      <c r="AE42" s="78"/>
      <c r="AF42" s="81"/>
      <c r="AG42" s="81"/>
      <c r="AH42" s="81"/>
      <c r="AI42" s="81"/>
      <c r="AJ42" s="81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</row>
    <row r="43" spans="1:47" s="3" customFormat="1" ht="19.5" customHeight="1">
      <c r="A43" s="20">
        <f t="shared" si="19"/>
      </c>
      <c r="B43" s="17"/>
      <c r="C43" s="16">
        <f t="shared" si="16"/>
      </c>
      <c r="D43" s="18">
        <f t="shared" si="20"/>
      </c>
      <c r="E43" s="18">
        <f t="shared" si="21"/>
      </c>
      <c r="F43" s="15"/>
      <c r="G43" s="15"/>
      <c r="H43" s="18">
        <f t="shared" si="0"/>
      </c>
      <c r="I43" s="18">
        <f t="shared" si="1"/>
      </c>
      <c r="J43" s="18">
        <f t="shared" si="2"/>
      </c>
      <c r="K43" s="18">
        <f t="shared" si="23"/>
        <v>0</v>
      </c>
      <c r="L43" s="18">
        <f t="shared" si="24"/>
        <v>0</v>
      </c>
      <c r="M43" s="18" t="str">
        <f t="shared" si="25"/>
        <v>N</v>
      </c>
      <c r="N43" s="18">
        <f t="shared" si="26"/>
        <v>0</v>
      </c>
      <c r="O43" s="18">
        <f t="shared" si="27"/>
        <v>0</v>
      </c>
      <c r="P43" s="15"/>
      <c r="Q43" s="15"/>
      <c r="R43" s="18">
        <f t="shared" si="17"/>
      </c>
      <c r="S43" s="18">
        <f t="shared" si="22"/>
      </c>
      <c r="T43" s="50">
        <f t="shared" si="8"/>
      </c>
      <c r="U43" s="43">
        <f t="shared" si="18"/>
      </c>
      <c r="V43" s="88"/>
      <c r="W43" s="82"/>
      <c r="X43" s="83">
        <f t="shared" si="9"/>
      </c>
      <c r="Y43" s="77">
        <f t="shared" si="10"/>
      </c>
      <c r="Z43" s="77">
        <f t="shared" si="11"/>
      </c>
      <c r="AA43" s="77">
        <f t="shared" si="12"/>
      </c>
      <c r="AB43" s="77">
        <f t="shared" si="13"/>
      </c>
      <c r="AC43" s="77">
        <f t="shared" si="14"/>
      </c>
      <c r="AD43" s="77">
        <f t="shared" si="15"/>
      </c>
      <c r="AE43" s="84"/>
      <c r="AF43" s="81"/>
      <c r="AG43" s="81"/>
      <c r="AH43" s="81"/>
      <c r="AI43" s="81"/>
      <c r="AJ43" s="81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</row>
    <row r="44" spans="1:47" s="3" customFormat="1" ht="19.5" customHeight="1">
      <c r="A44" s="20">
        <f t="shared" si="19"/>
      </c>
      <c r="B44" s="17"/>
      <c r="C44" s="16">
        <f t="shared" si="16"/>
      </c>
      <c r="D44" s="18">
        <f t="shared" si="20"/>
      </c>
      <c r="E44" s="18">
        <f t="shared" si="21"/>
      </c>
      <c r="F44" s="15"/>
      <c r="G44" s="15"/>
      <c r="H44" s="18">
        <f t="shared" si="0"/>
      </c>
      <c r="I44" s="18">
        <f t="shared" si="1"/>
      </c>
      <c r="J44" s="18">
        <f t="shared" si="2"/>
      </c>
      <c r="K44" s="18">
        <f t="shared" si="23"/>
        <v>0</v>
      </c>
      <c r="L44" s="18">
        <f t="shared" si="24"/>
        <v>0</v>
      </c>
      <c r="M44" s="18" t="str">
        <f t="shared" si="25"/>
        <v>N</v>
      </c>
      <c r="N44" s="18">
        <f t="shared" si="26"/>
        <v>0</v>
      </c>
      <c r="O44" s="18">
        <f t="shared" si="27"/>
        <v>0</v>
      </c>
      <c r="P44" s="15"/>
      <c r="Q44" s="15"/>
      <c r="R44" s="18">
        <f t="shared" si="17"/>
      </c>
      <c r="S44" s="18">
        <f t="shared" si="22"/>
      </c>
      <c r="T44" s="50">
        <f t="shared" si="8"/>
      </c>
      <c r="U44" s="43">
        <f t="shared" si="18"/>
      </c>
      <c r="V44" s="88"/>
      <c r="W44" s="82"/>
      <c r="X44" s="83">
        <f t="shared" si="9"/>
      </c>
      <c r="Y44" s="77">
        <f t="shared" si="10"/>
      </c>
      <c r="Z44" s="77">
        <f t="shared" si="11"/>
      </c>
      <c r="AA44" s="77">
        <f t="shared" si="12"/>
      </c>
      <c r="AB44" s="77">
        <f t="shared" si="13"/>
      </c>
      <c r="AC44" s="77">
        <f t="shared" si="14"/>
      </c>
      <c r="AD44" s="77">
        <f t="shared" si="15"/>
      </c>
      <c r="AE44" s="79"/>
      <c r="AF44" s="81"/>
      <c r="AG44" s="81"/>
      <c r="AH44" s="81"/>
      <c r="AI44" s="81"/>
      <c r="AJ44" s="81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</row>
    <row r="45" spans="1:47" s="3" customFormat="1" ht="19.5" customHeight="1">
      <c r="A45" s="20">
        <f t="shared" si="19"/>
      </c>
      <c r="B45" s="17"/>
      <c r="C45" s="16">
        <f t="shared" si="16"/>
      </c>
      <c r="D45" s="18">
        <f t="shared" si="20"/>
      </c>
      <c r="E45" s="18">
        <f t="shared" si="21"/>
      </c>
      <c r="F45" s="15"/>
      <c r="G45" s="15"/>
      <c r="H45" s="18">
        <f t="shared" si="0"/>
      </c>
      <c r="I45" s="18">
        <f t="shared" si="1"/>
      </c>
      <c r="J45" s="18">
        <f t="shared" si="2"/>
      </c>
      <c r="K45" s="18">
        <f t="shared" si="23"/>
        <v>0</v>
      </c>
      <c r="L45" s="18">
        <f t="shared" si="24"/>
        <v>0</v>
      </c>
      <c r="M45" s="18" t="str">
        <f t="shared" si="25"/>
        <v>N</v>
      </c>
      <c r="N45" s="18">
        <f t="shared" si="26"/>
        <v>0</v>
      </c>
      <c r="O45" s="18">
        <f t="shared" si="27"/>
        <v>0</v>
      </c>
      <c r="P45" s="15"/>
      <c r="Q45" s="15"/>
      <c r="R45" s="18">
        <f t="shared" si="17"/>
      </c>
      <c r="S45" s="18">
        <f t="shared" si="22"/>
      </c>
      <c r="T45" s="50">
        <f t="shared" si="8"/>
      </c>
      <c r="U45" s="43">
        <f t="shared" si="18"/>
      </c>
      <c r="V45" s="88"/>
      <c r="W45" s="82"/>
      <c r="X45" s="83">
        <f t="shared" si="9"/>
      </c>
      <c r="Y45" s="77">
        <f t="shared" si="10"/>
      </c>
      <c r="Z45" s="77">
        <f t="shared" si="11"/>
      </c>
      <c r="AA45" s="77">
        <f t="shared" si="12"/>
      </c>
      <c r="AB45" s="77">
        <f t="shared" si="13"/>
      </c>
      <c r="AC45" s="77">
        <f t="shared" si="14"/>
      </c>
      <c r="AD45" s="77">
        <f t="shared" si="15"/>
      </c>
      <c r="AE45" s="79"/>
      <c r="AF45" s="81"/>
      <c r="AG45" s="81"/>
      <c r="AH45" s="81"/>
      <c r="AI45" s="81"/>
      <c r="AJ45" s="81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</row>
    <row r="46" spans="1:47" s="3" customFormat="1" ht="19.5" customHeight="1">
      <c r="A46" s="20">
        <f t="shared" si="19"/>
      </c>
      <c r="B46" s="17"/>
      <c r="C46" s="16">
        <f t="shared" si="16"/>
      </c>
      <c r="D46" s="18">
        <f t="shared" si="20"/>
      </c>
      <c r="E46" s="18">
        <f t="shared" si="21"/>
      </c>
      <c r="F46" s="15"/>
      <c r="G46" s="15"/>
      <c r="H46" s="18">
        <f t="shared" si="0"/>
      </c>
      <c r="I46" s="18">
        <f t="shared" si="1"/>
      </c>
      <c r="J46" s="18">
        <f t="shared" si="2"/>
      </c>
      <c r="K46" s="18">
        <f t="shared" si="23"/>
        <v>0</v>
      </c>
      <c r="L46" s="18">
        <f t="shared" si="24"/>
        <v>0</v>
      </c>
      <c r="M46" s="18" t="str">
        <f t="shared" si="25"/>
        <v>N</v>
      </c>
      <c r="N46" s="18">
        <f t="shared" si="26"/>
        <v>0</v>
      </c>
      <c r="O46" s="18">
        <f t="shared" si="27"/>
        <v>0</v>
      </c>
      <c r="P46" s="15"/>
      <c r="Q46" s="15"/>
      <c r="R46" s="18">
        <f t="shared" si="17"/>
      </c>
      <c r="S46" s="18">
        <f t="shared" si="22"/>
      </c>
      <c r="T46" s="50">
        <f t="shared" si="8"/>
      </c>
      <c r="U46" s="43">
        <f t="shared" si="18"/>
      </c>
      <c r="V46" s="88"/>
      <c r="W46" s="82"/>
      <c r="X46" s="83">
        <f t="shared" si="9"/>
      </c>
      <c r="Y46" s="77">
        <f t="shared" si="10"/>
      </c>
      <c r="Z46" s="77">
        <f t="shared" si="11"/>
      </c>
      <c r="AA46" s="77">
        <f t="shared" si="12"/>
      </c>
      <c r="AB46" s="77">
        <f t="shared" si="13"/>
      </c>
      <c r="AC46" s="77">
        <f t="shared" si="14"/>
      </c>
      <c r="AD46" s="77">
        <f t="shared" si="15"/>
      </c>
      <c r="AE46" s="79"/>
      <c r="AF46" s="81"/>
      <c r="AG46" s="81"/>
      <c r="AH46" s="81"/>
      <c r="AI46" s="81"/>
      <c r="AJ46" s="81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</row>
    <row r="47" spans="1:47" s="3" customFormat="1" ht="19.5" customHeight="1">
      <c r="A47" s="20">
        <f t="shared" si="19"/>
      </c>
      <c r="B47" s="17"/>
      <c r="C47" s="16">
        <f t="shared" si="16"/>
      </c>
      <c r="D47" s="18">
        <f t="shared" si="20"/>
      </c>
      <c r="E47" s="18">
        <f t="shared" si="21"/>
      </c>
      <c r="F47" s="15"/>
      <c r="G47" s="15"/>
      <c r="H47" s="18">
        <f t="shared" si="0"/>
      </c>
      <c r="I47" s="18">
        <f t="shared" si="1"/>
      </c>
      <c r="J47" s="18">
        <f t="shared" si="2"/>
      </c>
      <c r="K47" s="18">
        <f t="shared" si="23"/>
        <v>0</v>
      </c>
      <c r="L47" s="18">
        <f t="shared" si="24"/>
        <v>0</v>
      </c>
      <c r="M47" s="18" t="str">
        <f t="shared" si="25"/>
        <v>N</v>
      </c>
      <c r="N47" s="18">
        <f t="shared" si="26"/>
        <v>0</v>
      </c>
      <c r="O47" s="18">
        <f t="shared" si="27"/>
        <v>0</v>
      </c>
      <c r="P47" s="15"/>
      <c r="Q47" s="15"/>
      <c r="R47" s="18">
        <f t="shared" si="17"/>
      </c>
      <c r="S47" s="18">
        <f t="shared" si="22"/>
      </c>
      <c r="T47" s="50">
        <f t="shared" si="8"/>
      </c>
      <c r="U47" s="43">
        <f t="shared" si="18"/>
      </c>
      <c r="V47" s="88"/>
      <c r="W47" s="82"/>
      <c r="X47" s="83">
        <f t="shared" si="9"/>
      </c>
      <c r="Y47" s="77">
        <f t="shared" si="10"/>
      </c>
      <c r="Z47" s="77">
        <f t="shared" si="11"/>
      </c>
      <c r="AA47" s="77">
        <f t="shared" si="12"/>
      </c>
      <c r="AB47" s="77">
        <f t="shared" si="13"/>
      </c>
      <c r="AC47" s="77">
        <f t="shared" si="14"/>
      </c>
      <c r="AD47" s="77">
        <f t="shared" si="15"/>
      </c>
      <c r="AE47" s="79"/>
      <c r="AF47" s="81"/>
      <c r="AG47" s="81"/>
      <c r="AH47" s="81"/>
      <c r="AI47" s="81"/>
      <c r="AJ47" s="81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</row>
    <row r="48" spans="1:47" s="3" customFormat="1" ht="19.5" customHeight="1">
      <c r="A48" s="20">
        <f t="shared" si="19"/>
      </c>
      <c r="B48" s="17"/>
      <c r="C48" s="16">
        <f t="shared" si="16"/>
      </c>
      <c r="D48" s="18">
        <f t="shared" si="20"/>
      </c>
      <c r="E48" s="18">
        <f t="shared" si="21"/>
      </c>
      <c r="F48" s="15"/>
      <c r="G48" s="15"/>
      <c r="H48" s="18">
        <f t="shared" si="0"/>
      </c>
      <c r="I48" s="18">
        <f t="shared" si="1"/>
      </c>
      <c r="J48" s="18">
        <f t="shared" si="2"/>
      </c>
      <c r="K48" s="18">
        <f t="shared" si="23"/>
        <v>0</v>
      </c>
      <c r="L48" s="18">
        <f t="shared" si="24"/>
        <v>0</v>
      </c>
      <c r="M48" s="18" t="str">
        <f t="shared" si="25"/>
        <v>N</v>
      </c>
      <c r="N48" s="18">
        <f t="shared" si="26"/>
        <v>0</v>
      </c>
      <c r="O48" s="18">
        <f t="shared" si="27"/>
        <v>0</v>
      </c>
      <c r="P48" s="15"/>
      <c r="Q48" s="15"/>
      <c r="R48" s="18">
        <f t="shared" si="17"/>
      </c>
      <c r="S48" s="18">
        <f t="shared" si="22"/>
      </c>
      <c r="T48" s="50">
        <f t="shared" si="8"/>
      </c>
      <c r="U48" s="43">
        <f t="shared" si="18"/>
      </c>
      <c r="V48" s="88"/>
      <c r="W48" s="82"/>
      <c r="X48" s="83">
        <f t="shared" si="9"/>
      </c>
      <c r="Y48" s="77">
        <f t="shared" si="10"/>
      </c>
      <c r="Z48" s="77">
        <f t="shared" si="11"/>
      </c>
      <c r="AA48" s="77">
        <f t="shared" si="12"/>
      </c>
      <c r="AB48" s="77">
        <f t="shared" si="13"/>
      </c>
      <c r="AC48" s="77">
        <f t="shared" si="14"/>
      </c>
      <c r="AD48" s="77">
        <f t="shared" si="15"/>
      </c>
      <c r="AE48" s="79"/>
      <c r="AF48" s="81"/>
      <c r="AG48" s="81"/>
      <c r="AH48" s="81"/>
      <c r="AI48" s="81"/>
      <c r="AJ48" s="81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</row>
    <row r="49" spans="1:47" s="3" customFormat="1" ht="19.5" customHeight="1">
      <c r="A49" s="20">
        <f t="shared" si="19"/>
      </c>
      <c r="B49" s="17"/>
      <c r="C49" s="16">
        <f t="shared" si="16"/>
      </c>
      <c r="D49" s="18">
        <f t="shared" si="20"/>
      </c>
      <c r="E49" s="18">
        <f t="shared" si="21"/>
      </c>
      <c r="F49" s="15"/>
      <c r="G49" s="15"/>
      <c r="H49" s="18">
        <f aca="true" t="shared" si="28" ref="H49:H80">IF(A49="Logger",K49,"")</f>
      </c>
      <c r="I49" s="18">
        <f aca="true" t="shared" si="29" ref="I49:I80">IF(OR(A49="Other",A49=""),"",IF(A49="Cycle2",O49,L49))</f>
      </c>
      <c r="J49" s="18">
        <f aca="true" t="shared" si="30" ref="J49:J80">IF(AND(F49="",G49="",A49=""),"",24-SUM(F49:G49))</f>
      </c>
      <c r="K49" s="18">
        <f t="shared" si="23"/>
        <v>0</v>
      </c>
      <c r="L49" s="18">
        <f t="shared" si="24"/>
        <v>0</v>
      </c>
      <c r="M49" s="18" t="str">
        <f t="shared" si="25"/>
        <v>N</v>
      </c>
      <c r="N49" s="18">
        <f t="shared" si="26"/>
        <v>0</v>
      </c>
      <c r="O49" s="18">
        <f t="shared" si="27"/>
        <v>0</v>
      </c>
      <c r="P49" s="15"/>
      <c r="Q49" s="15"/>
      <c r="R49" s="18">
        <f t="shared" si="17"/>
      </c>
      <c r="S49" s="18">
        <f t="shared" si="22"/>
      </c>
      <c r="T49" s="50">
        <f aca="true" t="shared" si="31" ref="T49:T92">CONCATENATE(X49,Y49,Z49,AA49,AB49,AC49,AD49)</f>
      </c>
      <c r="U49" s="43">
        <f t="shared" si="18"/>
      </c>
      <c r="V49" s="88"/>
      <c r="W49" s="82"/>
      <c r="X49" s="83">
        <f aca="true" t="shared" si="32" ref="X49:X80">IF(OR(A49="Cycle1",A49="Cycle2",A49="logger"),IF(F49&gt;13,"&gt;13 driving ",""),"")</f>
      </c>
      <c r="Y49" s="77">
        <f aca="true" t="shared" si="33" ref="Y49:Y80">IF(OR(A49="Cycle1",A49="Cycle2"),IF(SUM(F49:G49)&gt;14,"&gt;14 on-duty ",""),"")</f>
      </c>
      <c r="Z49" s="77">
        <f aca="true" t="shared" si="34" ref="Z49:Z80">IF(A49="Cycle1",IF(I49&gt;70,"&gt;70 on-duty ",""),"")</f>
      </c>
      <c r="AA49" s="77">
        <f aca="true" t="shared" si="35" ref="AA49:AA80">IF(A49="Cycle2",IF(I49&gt;120,"&gt;120 on-duty ",""),"")</f>
      </c>
      <c r="AB49" s="77">
        <f aca="true" t="shared" si="36" ref="AB49:AB80">IF(A49="logger",IF(SUM(F49:G49)&gt;15,"&gt;15 on-duty ",""),"")</f>
      </c>
      <c r="AC49" s="77">
        <f aca="true" t="shared" si="37" ref="AC49:AC80">IF(A49="logger",IF(I49&gt;80,"&gt;80 on-duty ",""),"")</f>
      </c>
      <c r="AD49" s="77">
        <f aca="true" t="shared" si="38" ref="AD49:AD80">IF(A49="logger",IF(H49&gt;65,"&gt;65 driving ",""),"")</f>
      </c>
      <c r="AE49" s="79"/>
      <c r="AF49" s="81"/>
      <c r="AG49" s="81"/>
      <c r="AH49" s="81"/>
      <c r="AI49" s="81"/>
      <c r="AJ49" s="81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</row>
    <row r="50" spans="1:47" s="3" customFormat="1" ht="19.5" customHeight="1">
      <c r="A50" s="20">
        <f t="shared" si="19"/>
      </c>
      <c r="B50" s="17"/>
      <c r="C50" s="16">
        <f aca="true" t="shared" si="39" ref="C50:C81">IF(D49&lt;$G$6,C49+1,"")</f>
      </c>
      <c r="D50" s="18">
        <f aca="true" t="shared" si="40" ref="D50:D81">IF(C50="","",D49+1)</f>
      </c>
      <c r="E50" s="18">
        <f aca="true" t="shared" si="41" ref="E50:E81">IF(D50="","",IF(B50="Yes",1,E49+1))</f>
      </c>
      <c r="F50" s="15"/>
      <c r="G50" s="15"/>
      <c r="H50" s="18">
        <f t="shared" si="28"/>
      </c>
      <c r="I50" s="18">
        <f t="shared" si="29"/>
      </c>
      <c r="J50" s="18">
        <f t="shared" si="30"/>
      </c>
      <c r="K50" s="18">
        <f t="shared" si="23"/>
        <v>0</v>
      </c>
      <c r="L50" s="18">
        <f t="shared" si="24"/>
        <v>0</v>
      </c>
      <c r="M50" s="18" t="str">
        <f t="shared" si="25"/>
        <v>N</v>
      </c>
      <c r="N50" s="18">
        <f t="shared" si="26"/>
        <v>0</v>
      </c>
      <c r="O50" s="18">
        <f t="shared" si="27"/>
        <v>0</v>
      </c>
      <c r="P50" s="15"/>
      <c r="Q50" s="15"/>
      <c r="R50" s="18">
        <f aca="true" t="shared" si="42" ref="R50:R81">IF(A50="","",IF(E50=1,F50+G50,F50+G50+R49))</f>
      </c>
      <c r="S50" s="18">
        <f t="shared" si="22"/>
      </c>
      <c r="T50" s="50">
        <f t="shared" si="31"/>
      </c>
      <c r="U50" s="43">
        <f t="shared" si="18"/>
      </c>
      <c r="V50" s="88"/>
      <c r="W50" s="82"/>
      <c r="X50" s="83">
        <f t="shared" si="32"/>
      </c>
      <c r="Y50" s="77">
        <f t="shared" si="33"/>
      </c>
      <c r="Z50" s="77">
        <f t="shared" si="34"/>
      </c>
      <c r="AA50" s="77">
        <f t="shared" si="35"/>
      </c>
      <c r="AB50" s="77">
        <f t="shared" si="36"/>
      </c>
      <c r="AC50" s="77">
        <f t="shared" si="37"/>
      </c>
      <c r="AD50" s="77">
        <f t="shared" si="38"/>
      </c>
      <c r="AE50" s="79"/>
      <c r="AF50" s="81"/>
      <c r="AG50" s="81"/>
      <c r="AH50" s="81"/>
      <c r="AI50" s="81"/>
      <c r="AJ50" s="81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</row>
    <row r="51" spans="1:47" s="3" customFormat="1" ht="19.5" customHeight="1">
      <c r="A51" s="20">
        <f t="shared" si="19"/>
      </c>
      <c r="B51" s="17"/>
      <c r="C51" s="16">
        <f t="shared" si="39"/>
      </c>
      <c r="D51" s="18">
        <f t="shared" si="40"/>
      </c>
      <c r="E51" s="18">
        <f t="shared" si="41"/>
      </c>
      <c r="F51" s="15"/>
      <c r="G51" s="15"/>
      <c r="H51" s="18">
        <f t="shared" si="28"/>
      </c>
      <c r="I51" s="18">
        <f t="shared" si="29"/>
      </c>
      <c r="J51" s="18">
        <f t="shared" si="30"/>
      </c>
      <c r="K51" s="18">
        <f t="shared" si="23"/>
        <v>0</v>
      </c>
      <c r="L51" s="18">
        <f t="shared" si="24"/>
        <v>0</v>
      </c>
      <c r="M51" s="18" t="str">
        <f t="shared" si="25"/>
        <v>N</v>
      </c>
      <c r="N51" s="18">
        <f t="shared" si="26"/>
        <v>0</v>
      </c>
      <c r="O51" s="18">
        <f t="shared" si="27"/>
        <v>0</v>
      </c>
      <c r="P51" s="15"/>
      <c r="Q51" s="15"/>
      <c r="R51" s="18">
        <f t="shared" si="42"/>
      </c>
      <c r="S51" s="18">
        <f t="shared" si="22"/>
      </c>
      <c r="T51" s="50">
        <f t="shared" si="31"/>
      </c>
      <c r="U51" s="43">
        <f t="shared" si="18"/>
      </c>
      <c r="V51" s="88"/>
      <c r="W51" s="82"/>
      <c r="X51" s="83">
        <f t="shared" si="32"/>
      </c>
      <c r="Y51" s="77">
        <f t="shared" si="33"/>
      </c>
      <c r="Z51" s="77">
        <f t="shared" si="34"/>
      </c>
      <c r="AA51" s="77">
        <f t="shared" si="35"/>
      </c>
      <c r="AB51" s="77">
        <f t="shared" si="36"/>
      </c>
      <c r="AC51" s="77">
        <f t="shared" si="37"/>
      </c>
      <c r="AD51" s="77">
        <f t="shared" si="38"/>
      </c>
      <c r="AE51" s="79"/>
      <c r="AF51" s="81"/>
      <c r="AG51" s="81"/>
      <c r="AH51" s="81"/>
      <c r="AI51" s="81"/>
      <c r="AJ51" s="81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</row>
    <row r="52" spans="1:47" s="3" customFormat="1" ht="19.5" customHeight="1">
      <c r="A52" s="20">
        <f t="shared" si="19"/>
      </c>
      <c r="B52" s="17"/>
      <c r="C52" s="16">
        <f t="shared" si="39"/>
      </c>
      <c r="D52" s="18">
        <f t="shared" si="40"/>
      </c>
      <c r="E52" s="18">
        <f t="shared" si="41"/>
      </c>
      <c r="F52" s="15"/>
      <c r="G52" s="15"/>
      <c r="H52" s="18">
        <f t="shared" si="28"/>
      </c>
      <c r="I52" s="18">
        <f t="shared" si="29"/>
      </c>
      <c r="J52" s="18">
        <f t="shared" si="30"/>
      </c>
      <c r="K52" s="18">
        <f t="shared" si="23"/>
        <v>0</v>
      </c>
      <c r="L52" s="18">
        <f t="shared" si="24"/>
        <v>0</v>
      </c>
      <c r="M52" s="18" t="str">
        <f t="shared" si="25"/>
        <v>N</v>
      </c>
      <c r="N52" s="18">
        <f t="shared" si="26"/>
        <v>0</v>
      </c>
      <c r="O52" s="18">
        <f t="shared" si="27"/>
        <v>0</v>
      </c>
      <c r="P52" s="15"/>
      <c r="Q52" s="15"/>
      <c r="R52" s="18">
        <f t="shared" si="42"/>
      </c>
      <c r="S52" s="18">
        <f t="shared" si="22"/>
      </c>
      <c r="T52" s="50">
        <f t="shared" si="31"/>
      </c>
      <c r="U52" s="43">
        <f t="shared" si="18"/>
      </c>
      <c r="V52" s="88"/>
      <c r="W52" s="82"/>
      <c r="X52" s="83">
        <f t="shared" si="32"/>
      </c>
      <c r="Y52" s="77">
        <f t="shared" si="33"/>
      </c>
      <c r="Z52" s="77">
        <f t="shared" si="34"/>
      </c>
      <c r="AA52" s="77">
        <f t="shared" si="35"/>
      </c>
      <c r="AB52" s="77">
        <f t="shared" si="36"/>
      </c>
      <c r="AC52" s="77">
        <f t="shared" si="37"/>
      </c>
      <c r="AD52" s="77">
        <f t="shared" si="38"/>
      </c>
      <c r="AE52" s="79"/>
      <c r="AF52" s="81"/>
      <c r="AG52" s="81"/>
      <c r="AH52" s="81"/>
      <c r="AI52" s="81"/>
      <c r="AJ52" s="81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</row>
    <row r="53" spans="1:47" s="3" customFormat="1" ht="19.5" customHeight="1">
      <c r="A53" s="20">
        <f t="shared" si="19"/>
      </c>
      <c r="B53" s="17"/>
      <c r="C53" s="16">
        <f t="shared" si="39"/>
      </c>
      <c r="D53" s="18">
        <f t="shared" si="40"/>
      </c>
      <c r="E53" s="18">
        <f t="shared" si="41"/>
      </c>
      <c r="F53" s="15"/>
      <c r="G53" s="15"/>
      <c r="H53" s="18">
        <f t="shared" si="28"/>
      </c>
      <c r="I53" s="18">
        <f t="shared" si="29"/>
      </c>
      <c r="J53" s="18">
        <f t="shared" si="30"/>
      </c>
      <c r="K53" s="18">
        <f t="shared" si="23"/>
        <v>0</v>
      </c>
      <c r="L53" s="18">
        <f t="shared" si="24"/>
        <v>0</v>
      </c>
      <c r="M53" s="18" t="str">
        <f t="shared" si="25"/>
        <v>N</v>
      </c>
      <c r="N53" s="18">
        <f t="shared" si="26"/>
        <v>0</v>
      </c>
      <c r="O53" s="18">
        <f t="shared" si="27"/>
        <v>0</v>
      </c>
      <c r="P53" s="15"/>
      <c r="Q53" s="15"/>
      <c r="R53" s="18">
        <f t="shared" si="42"/>
      </c>
      <c r="S53" s="18">
        <f t="shared" si="22"/>
      </c>
      <c r="T53" s="50">
        <f t="shared" si="31"/>
      </c>
      <c r="U53" s="43">
        <f t="shared" si="18"/>
      </c>
      <c r="V53" s="88"/>
      <c r="W53" s="82"/>
      <c r="X53" s="83">
        <f t="shared" si="32"/>
      </c>
      <c r="Y53" s="77">
        <f t="shared" si="33"/>
      </c>
      <c r="Z53" s="77">
        <f t="shared" si="34"/>
      </c>
      <c r="AA53" s="77">
        <f t="shared" si="35"/>
      </c>
      <c r="AB53" s="77">
        <f t="shared" si="36"/>
      </c>
      <c r="AC53" s="77">
        <f t="shared" si="37"/>
      </c>
      <c r="AD53" s="77">
        <f t="shared" si="38"/>
      </c>
      <c r="AE53" s="79"/>
      <c r="AF53" s="81"/>
      <c r="AG53" s="81"/>
      <c r="AH53" s="81"/>
      <c r="AI53" s="81"/>
      <c r="AJ53" s="81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</row>
    <row r="54" spans="1:47" s="3" customFormat="1" ht="19.5" customHeight="1">
      <c r="A54" s="20">
        <f t="shared" si="19"/>
      </c>
      <c r="B54" s="17"/>
      <c r="C54" s="16">
        <f t="shared" si="39"/>
      </c>
      <c r="D54" s="18">
        <f t="shared" si="40"/>
      </c>
      <c r="E54" s="18">
        <f t="shared" si="41"/>
      </c>
      <c r="F54" s="15"/>
      <c r="G54" s="15"/>
      <c r="H54" s="18">
        <f t="shared" si="28"/>
      </c>
      <c r="I54" s="18">
        <f t="shared" si="29"/>
      </c>
      <c r="J54" s="18">
        <f t="shared" si="30"/>
      </c>
      <c r="K54" s="18">
        <f t="shared" si="23"/>
        <v>0</v>
      </c>
      <c r="L54" s="18">
        <f t="shared" si="24"/>
        <v>0</v>
      </c>
      <c r="M54" s="18" t="str">
        <f t="shared" si="25"/>
        <v>N</v>
      </c>
      <c r="N54" s="18">
        <f t="shared" si="26"/>
        <v>0</v>
      </c>
      <c r="O54" s="18">
        <f t="shared" si="27"/>
        <v>0</v>
      </c>
      <c r="P54" s="15"/>
      <c r="Q54" s="15"/>
      <c r="R54" s="18">
        <f t="shared" si="42"/>
      </c>
      <c r="S54" s="18">
        <f t="shared" si="22"/>
      </c>
      <c r="T54" s="50">
        <f t="shared" si="31"/>
      </c>
      <c r="U54" s="43">
        <f t="shared" si="18"/>
      </c>
      <c r="V54" s="88"/>
      <c r="W54" s="82"/>
      <c r="X54" s="83">
        <f t="shared" si="32"/>
      </c>
      <c r="Y54" s="77">
        <f t="shared" si="33"/>
      </c>
      <c r="Z54" s="77">
        <f t="shared" si="34"/>
      </c>
      <c r="AA54" s="77">
        <f t="shared" si="35"/>
      </c>
      <c r="AB54" s="77">
        <f t="shared" si="36"/>
      </c>
      <c r="AC54" s="77">
        <f t="shared" si="37"/>
      </c>
      <c r="AD54" s="77">
        <f t="shared" si="38"/>
      </c>
      <c r="AE54" s="79"/>
      <c r="AF54" s="81"/>
      <c r="AG54" s="81"/>
      <c r="AH54" s="81"/>
      <c r="AI54" s="81"/>
      <c r="AJ54" s="81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</row>
    <row r="55" spans="1:47" s="3" customFormat="1" ht="19.5" customHeight="1">
      <c r="A55" s="20">
        <f t="shared" si="19"/>
      </c>
      <c r="B55" s="17"/>
      <c r="C55" s="16">
        <f t="shared" si="39"/>
      </c>
      <c r="D55" s="18">
        <f t="shared" si="40"/>
      </c>
      <c r="E55" s="18">
        <f t="shared" si="41"/>
      </c>
      <c r="F55" s="15"/>
      <c r="G55" s="15"/>
      <c r="H55" s="18">
        <f t="shared" si="28"/>
      </c>
      <c r="I55" s="18">
        <f t="shared" si="29"/>
      </c>
      <c r="J55" s="18">
        <f t="shared" si="30"/>
      </c>
      <c r="K55" s="18">
        <f t="shared" si="23"/>
        <v>0</v>
      </c>
      <c r="L55" s="18">
        <f t="shared" si="24"/>
        <v>0</v>
      </c>
      <c r="M55" s="18" t="str">
        <f t="shared" si="25"/>
        <v>N</v>
      </c>
      <c r="N55" s="18">
        <f t="shared" si="26"/>
        <v>0</v>
      </c>
      <c r="O55" s="18">
        <f t="shared" si="27"/>
        <v>0</v>
      </c>
      <c r="P55" s="15"/>
      <c r="Q55" s="15"/>
      <c r="R55" s="18">
        <f t="shared" si="42"/>
      </c>
      <c r="S55" s="18">
        <f t="shared" si="22"/>
      </c>
      <c r="T55" s="50">
        <f t="shared" si="31"/>
      </c>
      <c r="U55" s="43">
        <f t="shared" si="18"/>
      </c>
      <c r="V55" s="88"/>
      <c r="W55" s="82"/>
      <c r="X55" s="83">
        <f t="shared" si="32"/>
      </c>
      <c r="Y55" s="77">
        <f t="shared" si="33"/>
      </c>
      <c r="Z55" s="77">
        <f t="shared" si="34"/>
      </c>
      <c r="AA55" s="77">
        <f t="shared" si="35"/>
      </c>
      <c r="AB55" s="77">
        <f t="shared" si="36"/>
      </c>
      <c r="AC55" s="77">
        <f t="shared" si="37"/>
      </c>
      <c r="AD55" s="77">
        <f t="shared" si="38"/>
      </c>
      <c r="AE55" s="79"/>
      <c r="AF55" s="81"/>
      <c r="AG55" s="81"/>
      <c r="AH55" s="81"/>
      <c r="AI55" s="81"/>
      <c r="AJ55" s="81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</row>
    <row r="56" spans="1:47" s="3" customFormat="1" ht="19.5" customHeight="1">
      <c r="A56" s="20">
        <f t="shared" si="19"/>
      </c>
      <c r="B56" s="17"/>
      <c r="C56" s="16">
        <f t="shared" si="39"/>
      </c>
      <c r="D56" s="18">
        <f t="shared" si="40"/>
      </c>
      <c r="E56" s="18">
        <f t="shared" si="41"/>
      </c>
      <c r="F56" s="15"/>
      <c r="G56" s="15"/>
      <c r="H56" s="18">
        <f t="shared" si="28"/>
      </c>
      <c r="I56" s="18">
        <f t="shared" si="29"/>
      </c>
      <c r="J56" s="18">
        <f t="shared" si="30"/>
      </c>
      <c r="K56" s="18">
        <f t="shared" si="23"/>
        <v>0</v>
      </c>
      <c r="L56" s="18">
        <f t="shared" si="24"/>
        <v>0</v>
      </c>
      <c r="M56" s="18" t="str">
        <f t="shared" si="25"/>
        <v>N</v>
      </c>
      <c r="N56" s="18">
        <f t="shared" si="26"/>
        <v>0</v>
      </c>
      <c r="O56" s="18">
        <f t="shared" si="27"/>
        <v>0</v>
      </c>
      <c r="P56" s="15"/>
      <c r="Q56" s="15"/>
      <c r="R56" s="18">
        <f t="shared" si="42"/>
      </c>
      <c r="S56" s="18">
        <f t="shared" si="22"/>
      </c>
      <c r="T56" s="50">
        <f t="shared" si="31"/>
      </c>
      <c r="U56" s="43">
        <f t="shared" si="18"/>
      </c>
      <c r="V56" s="88"/>
      <c r="W56" s="82"/>
      <c r="X56" s="83">
        <f t="shared" si="32"/>
      </c>
      <c r="Y56" s="77">
        <f t="shared" si="33"/>
      </c>
      <c r="Z56" s="77">
        <f t="shared" si="34"/>
      </c>
      <c r="AA56" s="77">
        <f t="shared" si="35"/>
      </c>
      <c r="AB56" s="77">
        <f t="shared" si="36"/>
      </c>
      <c r="AC56" s="77">
        <f t="shared" si="37"/>
      </c>
      <c r="AD56" s="77">
        <f t="shared" si="38"/>
      </c>
      <c r="AE56" s="79"/>
      <c r="AF56" s="81"/>
      <c r="AG56" s="81"/>
      <c r="AH56" s="81"/>
      <c r="AI56" s="81"/>
      <c r="AJ56" s="81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</row>
    <row r="57" spans="1:47" s="3" customFormat="1" ht="19.5" customHeight="1">
      <c r="A57" s="20">
        <f t="shared" si="19"/>
      </c>
      <c r="B57" s="17"/>
      <c r="C57" s="16">
        <f t="shared" si="39"/>
      </c>
      <c r="D57" s="18">
        <f t="shared" si="40"/>
      </c>
      <c r="E57" s="18">
        <f t="shared" si="41"/>
      </c>
      <c r="F57" s="15"/>
      <c r="G57" s="15"/>
      <c r="H57" s="18">
        <f t="shared" si="28"/>
      </c>
      <c r="I57" s="18">
        <f t="shared" si="29"/>
      </c>
      <c r="J57" s="18">
        <f t="shared" si="30"/>
      </c>
      <c r="K57" s="18">
        <f t="shared" si="23"/>
        <v>0</v>
      </c>
      <c r="L57" s="18">
        <f t="shared" si="24"/>
        <v>0</v>
      </c>
      <c r="M57" s="18" t="str">
        <f t="shared" si="25"/>
        <v>N</v>
      </c>
      <c r="N57" s="18">
        <f t="shared" si="26"/>
        <v>0</v>
      </c>
      <c r="O57" s="18">
        <f t="shared" si="27"/>
        <v>0</v>
      </c>
      <c r="P57" s="15"/>
      <c r="Q57" s="15"/>
      <c r="R57" s="18">
        <f t="shared" si="42"/>
      </c>
      <c r="S57" s="18">
        <f t="shared" si="22"/>
      </c>
      <c r="T57" s="50">
        <f t="shared" si="31"/>
      </c>
      <c r="U57" s="43">
        <f t="shared" si="18"/>
      </c>
      <c r="V57" s="88"/>
      <c r="W57" s="82"/>
      <c r="X57" s="83">
        <f t="shared" si="32"/>
      </c>
      <c r="Y57" s="77">
        <f t="shared" si="33"/>
      </c>
      <c r="Z57" s="77">
        <f t="shared" si="34"/>
      </c>
      <c r="AA57" s="77">
        <f t="shared" si="35"/>
      </c>
      <c r="AB57" s="77">
        <f t="shared" si="36"/>
      </c>
      <c r="AC57" s="77">
        <f t="shared" si="37"/>
      </c>
      <c r="AD57" s="77">
        <f t="shared" si="38"/>
      </c>
      <c r="AE57" s="79"/>
      <c r="AF57" s="81"/>
      <c r="AG57" s="81"/>
      <c r="AH57" s="81"/>
      <c r="AI57" s="81"/>
      <c r="AJ57" s="81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</row>
    <row r="58" spans="1:47" s="3" customFormat="1" ht="19.5" customHeight="1">
      <c r="A58" s="20">
        <f t="shared" si="19"/>
      </c>
      <c r="B58" s="17"/>
      <c r="C58" s="16">
        <f t="shared" si="39"/>
      </c>
      <c r="D58" s="18">
        <f t="shared" si="40"/>
      </c>
      <c r="E58" s="18">
        <f t="shared" si="41"/>
      </c>
      <c r="F58" s="15"/>
      <c r="G58" s="15"/>
      <c r="H58" s="18">
        <f t="shared" si="28"/>
      </c>
      <c r="I58" s="18">
        <f t="shared" si="29"/>
      </c>
      <c r="J58" s="18">
        <f t="shared" si="30"/>
      </c>
      <c r="K58" s="18">
        <f t="shared" si="23"/>
        <v>0</v>
      </c>
      <c r="L58" s="18">
        <f t="shared" si="24"/>
        <v>0</v>
      </c>
      <c r="M58" s="18" t="str">
        <f t="shared" si="25"/>
        <v>N</v>
      </c>
      <c r="N58" s="18">
        <f t="shared" si="26"/>
        <v>0</v>
      </c>
      <c r="O58" s="18">
        <f t="shared" si="27"/>
        <v>0</v>
      </c>
      <c r="P58" s="15"/>
      <c r="Q58" s="15"/>
      <c r="R58" s="18">
        <f t="shared" si="42"/>
      </c>
      <c r="S58" s="18">
        <f t="shared" si="22"/>
      </c>
      <c r="T58" s="50">
        <f t="shared" si="31"/>
      </c>
      <c r="U58" s="43">
        <f t="shared" si="18"/>
      </c>
      <c r="V58" s="88"/>
      <c r="W58" s="82"/>
      <c r="X58" s="83">
        <f t="shared" si="32"/>
      </c>
      <c r="Y58" s="77">
        <f t="shared" si="33"/>
      </c>
      <c r="Z58" s="77">
        <f t="shared" si="34"/>
      </c>
      <c r="AA58" s="77">
        <f t="shared" si="35"/>
      </c>
      <c r="AB58" s="77">
        <f t="shared" si="36"/>
      </c>
      <c r="AC58" s="77">
        <f t="shared" si="37"/>
      </c>
      <c r="AD58" s="77">
        <f t="shared" si="38"/>
      </c>
      <c r="AE58" s="79"/>
      <c r="AF58" s="81"/>
      <c r="AG58" s="81"/>
      <c r="AH58" s="81"/>
      <c r="AI58" s="81"/>
      <c r="AJ58" s="81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</row>
    <row r="59" spans="1:47" s="3" customFormat="1" ht="19.5" customHeight="1">
      <c r="A59" s="20">
        <f t="shared" si="19"/>
      </c>
      <c r="B59" s="17"/>
      <c r="C59" s="16">
        <f t="shared" si="39"/>
      </c>
      <c r="D59" s="18">
        <f t="shared" si="40"/>
      </c>
      <c r="E59" s="18">
        <f t="shared" si="41"/>
      </c>
      <c r="F59" s="15"/>
      <c r="G59" s="15"/>
      <c r="H59" s="18">
        <f t="shared" si="28"/>
      </c>
      <c r="I59" s="18">
        <f t="shared" si="29"/>
      </c>
      <c r="J59" s="18">
        <f t="shared" si="30"/>
      </c>
      <c r="K59" s="18">
        <f t="shared" si="23"/>
        <v>0</v>
      </c>
      <c r="L59" s="18">
        <f t="shared" si="24"/>
        <v>0</v>
      </c>
      <c r="M59" s="18" t="str">
        <f t="shared" si="25"/>
        <v>N</v>
      </c>
      <c r="N59" s="18">
        <f t="shared" si="26"/>
        <v>0</v>
      </c>
      <c r="O59" s="18">
        <f t="shared" si="27"/>
        <v>0</v>
      </c>
      <c r="P59" s="15"/>
      <c r="Q59" s="15"/>
      <c r="R59" s="18">
        <f t="shared" si="42"/>
      </c>
      <c r="S59" s="18">
        <f t="shared" si="22"/>
      </c>
      <c r="T59" s="50">
        <f t="shared" si="31"/>
      </c>
      <c r="U59" s="43">
        <f t="shared" si="18"/>
      </c>
      <c r="V59" s="88"/>
      <c r="W59" s="82"/>
      <c r="X59" s="83">
        <f t="shared" si="32"/>
      </c>
      <c r="Y59" s="77">
        <f t="shared" si="33"/>
      </c>
      <c r="Z59" s="77">
        <f t="shared" si="34"/>
      </c>
      <c r="AA59" s="77">
        <f t="shared" si="35"/>
      </c>
      <c r="AB59" s="77">
        <f t="shared" si="36"/>
      </c>
      <c r="AC59" s="77">
        <f t="shared" si="37"/>
      </c>
      <c r="AD59" s="77">
        <f t="shared" si="38"/>
      </c>
      <c r="AE59" s="79"/>
      <c r="AF59" s="81"/>
      <c r="AG59" s="81"/>
      <c r="AH59" s="81"/>
      <c r="AI59" s="81"/>
      <c r="AJ59" s="81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</row>
    <row r="60" spans="1:47" s="3" customFormat="1" ht="19.5" customHeight="1">
      <c r="A60" s="20">
        <f t="shared" si="19"/>
      </c>
      <c r="B60" s="17"/>
      <c r="C60" s="16">
        <f t="shared" si="39"/>
      </c>
      <c r="D60" s="18">
        <f t="shared" si="40"/>
      </c>
      <c r="E60" s="18">
        <f t="shared" si="41"/>
      </c>
      <c r="F60" s="15"/>
      <c r="G60" s="15"/>
      <c r="H60" s="18">
        <f t="shared" si="28"/>
      </c>
      <c r="I60" s="18">
        <f t="shared" si="29"/>
      </c>
      <c r="J60" s="18">
        <f t="shared" si="30"/>
      </c>
      <c r="K60" s="18">
        <f t="shared" si="23"/>
        <v>0</v>
      </c>
      <c r="L60" s="18">
        <f t="shared" si="24"/>
        <v>0</v>
      </c>
      <c r="M60" s="18" t="str">
        <f t="shared" si="25"/>
        <v>N</v>
      </c>
      <c r="N60" s="18">
        <f t="shared" si="26"/>
        <v>0</v>
      </c>
      <c r="O60" s="18">
        <f t="shared" si="27"/>
        <v>0</v>
      </c>
      <c r="P60" s="15"/>
      <c r="Q60" s="15"/>
      <c r="R60" s="18">
        <f t="shared" si="42"/>
      </c>
      <c r="S60" s="18">
        <f t="shared" si="22"/>
      </c>
      <c r="T60" s="50">
        <f t="shared" si="31"/>
      </c>
      <c r="U60" s="43">
        <f t="shared" si="18"/>
      </c>
      <c r="V60" s="88"/>
      <c r="W60" s="82"/>
      <c r="X60" s="83">
        <f t="shared" si="32"/>
      </c>
      <c r="Y60" s="77">
        <f t="shared" si="33"/>
      </c>
      <c r="Z60" s="77">
        <f t="shared" si="34"/>
      </c>
      <c r="AA60" s="77">
        <f t="shared" si="35"/>
      </c>
      <c r="AB60" s="77">
        <f t="shared" si="36"/>
      </c>
      <c r="AC60" s="77">
        <f t="shared" si="37"/>
      </c>
      <c r="AD60" s="77">
        <f t="shared" si="38"/>
      </c>
      <c r="AE60" s="79"/>
      <c r="AF60" s="81"/>
      <c r="AG60" s="81"/>
      <c r="AH60" s="81"/>
      <c r="AI60" s="81"/>
      <c r="AJ60" s="81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</row>
    <row r="61" spans="1:47" s="3" customFormat="1" ht="19.5" customHeight="1">
      <c r="A61" s="20">
        <f t="shared" si="19"/>
      </c>
      <c r="B61" s="17"/>
      <c r="C61" s="16">
        <f t="shared" si="39"/>
      </c>
      <c r="D61" s="18">
        <f t="shared" si="40"/>
      </c>
      <c r="E61" s="18">
        <f t="shared" si="41"/>
      </c>
      <c r="F61" s="15"/>
      <c r="G61" s="15"/>
      <c r="H61" s="18">
        <f t="shared" si="28"/>
      </c>
      <c r="I61" s="18">
        <f t="shared" si="29"/>
      </c>
      <c r="J61" s="18">
        <f t="shared" si="30"/>
      </c>
      <c r="K61" s="18">
        <f t="shared" si="23"/>
        <v>0</v>
      </c>
      <c r="L61" s="18">
        <f t="shared" si="24"/>
        <v>0</v>
      </c>
      <c r="M61" s="18" t="str">
        <f t="shared" si="25"/>
        <v>N</v>
      </c>
      <c r="N61" s="18">
        <f t="shared" si="26"/>
        <v>0</v>
      </c>
      <c r="O61" s="18">
        <f t="shared" si="27"/>
        <v>0</v>
      </c>
      <c r="P61" s="15"/>
      <c r="Q61" s="15"/>
      <c r="R61" s="18">
        <f t="shared" si="42"/>
      </c>
      <c r="S61" s="18">
        <f t="shared" si="22"/>
      </c>
      <c r="T61" s="50">
        <f t="shared" si="31"/>
      </c>
      <c r="U61" s="43">
        <f t="shared" si="18"/>
      </c>
      <c r="V61" s="88"/>
      <c r="W61" s="82"/>
      <c r="X61" s="83">
        <f t="shared" si="32"/>
      </c>
      <c r="Y61" s="77">
        <f t="shared" si="33"/>
      </c>
      <c r="Z61" s="77">
        <f t="shared" si="34"/>
      </c>
      <c r="AA61" s="77">
        <f t="shared" si="35"/>
      </c>
      <c r="AB61" s="77">
        <f t="shared" si="36"/>
      </c>
      <c r="AC61" s="77">
        <f t="shared" si="37"/>
      </c>
      <c r="AD61" s="77">
        <f t="shared" si="38"/>
      </c>
      <c r="AE61" s="79"/>
      <c r="AF61" s="81"/>
      <c r="AG61" s="81"/>
      <c r="AH61" s="81"/>
      <c r="AI61" s="81"/>
      <c r="AJ61" s="81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</row>
    <row r="62" spans="1:47" s="3" customFormat="1" ht="19.5" customHeight="1">
      <c r="A62" s="20">
        <f t="shared" si="19"/>
      </c>
      <c r="B62" s="17"/>
      <c r="C62" s="16">
        <f t="shared" si="39"/>
      </c>
      <c r="D62" s="18">
        <f t="shared" si="40"/>
      </c>
      <c r="E62" s="18">
        <f t="shared" si="41"/>
      </c>
      <c r="F62" s="15"/>
      <c r="G62" s="15"/>
      <c r="H62" s="18">
        <f t="shared" si="28"/>
      </c>
      <c r="I62" s="18">
        <f t="shared" si="29"/>
      </c>
      <c r="J62" s="18">
        <f t="shared" si="30"/>
      </c>
      <c r="K62" s="18">
        <f t="shared" si="23"/>
        <v>0</v>
      </c>
      <c r="L62" s="18">
        <f t="shared" si="24"/>
        <v>0</v>
      </c>
      <c r="M62" s="18" t="str">
        <f t="shared" si="25"/>
        <v>N</v>
      </c>
      <c r="N62" s="18">
        <f t="shared" si="26"/>
        <v>0</v>
      </c>
      <c r="O62" s="18">
        <f t="shared" si="27"/>
        <v>0</v>
      </c>
      <c r="P62" s="15"/>
      <c r="Q62" s="15"/>
      <c r="R62" s="18">
        <f t="shared" si="42"/>
      </c>
      <c r="S62" s="18">
        <f t="shared" si="22"/>
      </c>
      <c r="T62" s="50">
        <f t="shared" si="31"/>
      </c>
      <c r="U62" s="43">
        <f t="shared" si="18"/>
      </c>
      <c r="V62" s="88"/>
      <c r="W62" s="82"/>
      <c r="X62" s="83">
        <f t="shared" si="32"/>
      </c>
      <c r="Y62" s="77">
        <f t="shared" si="33"/>
      </c>
      <c r="Z62" s="77">
        <f t="shared" si="34"/>
      </c>
      <c r="AA62" s="77">
        <f t="shared" si="35"/>
      </c>
      <c r="AB62" s="77">
        <f t="shared" si="36"/>
      </c>
      <c r="AC62" s="77">
        <f t="shared" si="37"/>
      </c>
      <c r="AD62" s="77">
        <f t="shared" si="38"/>
      </c>
      <c r="AE62" s="79"/>
      <c r="AF62" s="81"/>
      <c r="AG62" s="81"/>
      <c r="AH62" s="81"/>
      <c r="AI62" s="81"/>
      <c r="AJ62" s="81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</row>
    <row r="63" spans="1:47" s="3" customFormat="1" ht="19.5" customHeight="1">
      <c r="A63" s="20">
        <f t="shared" si="19"/>
      </c>
      <c r="B63" s="17"/>
      <c r="C63" s="16">
        <f t="shared" si="39"/>
      </c>
      <c r="D63" s="18">
        <f t="shared" si="40"/>
      </c>
      <c r="E63" s="18">
        <f t="shared" si="41"/>
      </c>
      <c r="F63" s="15"/>
      <c r="G63" s="15"/>
      <c r="H63" s="18">
        <f t="shared" si="28"/>
      </c>
      <c r="I63" s="18">
        <f t="shared" si="29"/>
      </c>
      <c r="J63" s="18">
        <f t="shared" si="30"/>
      </c>
      <c r="K63" s="18">
        <f t="shared" si="23"/>
        <v>0</v>
      </c>
      <c r="L63" s="18">
        <f t="shared" si="24"/>
        <v>0</v>
      </c>
      <c r="M63" s="18" t="str">
        <f t="shared" si="25"/>
        <v>N</v>
      </c>
      <c r="N63" s="18">
        <f t="shared" si="26"/>
        <v>0</v>
      </c>
      <c r="O63" s="18">
        <f t="shared" si="27"/>
        <v>0</v>
      </c>
      <c r="P63" s="15"/>
      <c r="Q63" s="15"/>
      <c r="R63" s="18">
        <f t="shared" si="42"/>
      </c>
      <c r="S63" s="18">
        <f t="shared" si="22"/>
      </c>
      <c r="T63" s="50">
        <f t="shared" si="31"/>
      </c>
      <c r="U63" s="43">
        <f t="shared" si="18"/>
      </c>
      <c r="V63" s="88"/>
      <c r="W63" s="82"/>
      <c r="X63" s="83">
        <f t="shared" si="32"/>
      </c>
      <c r="Y63" s="77">
        <f t="shared" si="33"/>
      </c>
      <c r="Z63" s="77">
        <f t="shared" si="34"/>
      </c>
      <c r="AA63" s="77">
        <f t="shared" si="35"/>
      </c>
      <c r="AB63" s="77">
        <f t="shared" si="36"/>
      </c>
      <c r="AC63" s="77">
        <f t="shared" si="37"/>
      </c>
      <c r="AD63" s="77">
        <f t="shared" si="38"/>
      </c>
      <c r="AE63" s="79"/>
      <c r="AF63" s="81"/>
      <c r="AG63" s="81"/>
      <c r="AH63" s="81"/>
      <c r="AI63" s="81"/>
      <c r="AJ63" s="81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</row>
    <row r="64" spans="1:47" s="3" customFormat="1" ht="19.5" customHeight="1">
      <c r="A64" s="20">
        <f t="shared" si="19"/>
      </c>
      <c r="B64" s="17"/>
      <c r="C64" s="16">
        <f t="shared" si="39"/>
      </c>
      <c r="D64" s="18">
        <f t="shared" si="40"/>
      </c>
      <c r="E64" s="18">
        <f t="shared" si="41"/>
      </c>
      <c r="F64" s="15"/>
      <c r="G64" s="15"/>
      <c r="H64" s="18">
        <f t="shared" si="28"/>
      </c>
      <c r="I64" s="18">
        <f t="shared" si="29"/>
      </c>
      <c r="J64" s="18">
        <f t="shared" si="30"/>
      </c>
      <c r="K64" s="18">
        <f t="shared" si="23"/>
        <v>0</v>
      </c>
      <c r="L64" s="18">
        <f t="shared" si="24"/>
        <v>0</v>
      </c>
      <c r="M64" s="18" t="str">
        <f t="shared" si="25"/>
        <v>N</v>
      </c>
      <c r="N64" s="18">
        <f t="shared" si="26"/>
        <v>0</v>
      </c>
      <c r="O64" s="18">
        <f t="shared" si="27"/>
        <v>0</v>
      </c>
      <c r="P64" s="15"/>
      <c r="Q64" s="15"/>
      <c r="R64" s="18">
        <f t="shared" si="42"/>
      </c>
      <c r="S64" s="18">
        <f t="shared" si="22"/>
      </c>
      <c r="T64" s="50">
        <f t="shared" si="31"/>
      </c>
      <c r="U64" s="43">
        <f t="shared" si="18"/>
      </c>
      <c r="V64" s="88"/>
      <c r="W64" s="82"/>
      <c r="X64" s="83">
        <f t="shared" si="32"/>
      </c>
      <c r="Y64" s="77">
        <f t="shared" si="33"/>
      </c>
      <c r="Z64" s="77">
        <f t="shared" si="34"/>
      </c>
      <c r="AA64" s="77">
        <f t="shared" si="35"/>
      </c>
      <c r="AB64" s="77">
        <f t="shared" si="36"/>
      </c>
      <c r="AC64" s="77">
        <f t="shared" si="37"/>
      </c>
      <c r="AD64" s="77">
        <f t="shared" si="38"/>
      </c>
      <c r="AE64" s="79"/>
      <c r="AF64" s="81"/>
      <c r="AG64" s="81"/>
      <c r="AH64" s="81"/>
      <c r="AI64" s="81"/>
      <c r="AJ64" s="81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</row>
    <row r="65" spans="1:47" s="3" customFormat="1" ht="19.5" customHeight="1">
      <c r="A65" s="20">
        <f t="shared" si="19"/>
      </c>
      <c r="B65" s="17"/>
      <c r="C65" s="16">
        <f t="shared" si="39"/>
      </c>
      <c r="D65" s="18">
        <f t="shared" si="40"/>
      </c>
      <c r="E65" s="18">
        <f t="shared" si="41"/>
      </c>
      <c r="F65" s="15"/>
      <c r="G65" s="15"/>
      <c r="H65" s="18">
        <f t="shared" si="28"/>
      </c>
      <c r="I65" s="18">
        <f t="shared" si="29"/>
      </c>
      <c r="J65" s="18">
        <f t="shared" si="30"/>
      </c>
      <c r="K65" s="18">
        <f t="shared" si="23"/>
        <v>0</v>
      </c>
      <c r="L65" s="18">
        <f t="shared" si="24"/>
        <v>0</v>
      </c>
      <c r="M65" s="18" t="str">
        <f t="shared" si="25"/>
        <v>N</v>
      </c>
      <c r="N65" s="18">
        <f t="shared" si="26"/>
        <v>0</v>
      </c>
      <c r="O65" s="18">
        <f t="shared" si="27"/>
        <v>0</v>
      </c>
      <c r="P65" s="15"/>
      <c r="Q65" s="15"/>
      <c r="R65" s="18">
        <f t="shared" si="42"/>
      </c>
      <c r="S65" s="18">
        <f t="shared" si="22"/>
      </c>
      <c r="T65" s="50">
        <f t="shared" si="31"/>
      </c>
      <c r="U65" s="43">
        <f t="shared" si="18"/>
      </c>
      <c r="V65" s="88"/>
      <c r="W65" s="82"/>
      <c r="X65" s="83">
        <f t="shared" si="32"/>
      </c>
      <c r="Y65" s="77">
        <f t="shared" si="33"/>
      </c>
      <c r="Z65" s="77">
        <f t="shared" si="34"/>
      </c>
      <c r="AA65" s="77">
        <f t="shared" si="35"/>
      </c>
      <c r="AB65" s="77">
        <f t="shared" si="36"/>
      </c>
      <c r="AC65" s="77">
        <f t="shared" si="37"/>
      </c>
      <c r="AD65" s="77">
        <f t="shared" si="38"/>
      </c>
      <c r="AE65" s="79"/>
      <c r="AF65" s="81"/>
      <c r="AG65" s="81"/>
      <c r="AH65" s="81"/>
      <c r="AI65" s="81"/>
      <c r="AJ65" s="81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</row>
    <row r="66" spans="1:47" s="3" customFormat="1" ht="19.5" customHeight="1">
      <c r="A66" s="20">
        <f t="shared" si="19"/>
      </c>
      <c r="B66" s="17"/>
      <c r="C66" s="16">
        <f t="shared" si="39"/>
      </c>
      <c r="D66" s="18">
        <f t="shared" si="40"/>
      </c>
      <c r="E66" s="18">
        <f t="shared" si="41"/>
      </c>
      <c r="F66" s="15"/>
      <c r="G66" s="15"/>
      <c r="H66" s="18">
        <f t="shared" si="28"/>
      </c>
      <c r="I66" s="18">
        <f t="shared" si="29"/>
      </c>
      <c r="J66" s="18">
        <f t="shared" si="30"/>
      </c>
      <c r="K66" s="18">
        <f t="shared" si="23"/>
        <v>0</v>
      </c>
      <c r="L66" s="18">
        <f t="shared" si="24"/>
        <v>0</v>
      </c>
      <c r="M66" s="18" t="str">
        <f t="shared" si="25"/>
        <v>N</v>
      </c>
      <c r="N66" s="18">
        <f t="shared" si="26"/>
        <v>0</v>
      </c>
      <c r="O66" s="18">
        <f t="shared" si="27"/>
        <v>0</v>
      </c>
      <c r="P66" s="15"/>
      <c r="Q66" s="15"/>
      <c r="R66" s="18">
        <f t="shared" si="42"/>
      </c>
      <c r="S66" s="18">
        <f t="shared" si="22"/>
      </c>
      <c r="T66" s="50">
        <f t="shared" si="31"/>
      </c>
      <c r="U66" s="43">
        <f t="shared" si="18"/>
      </c>
      <c r="V66" s="88"/>
      <c r="W66" s="82"/>
      <c r="X66" s="83">
        <f t="shared" si="32"/>
      </c>
      <c r="Y66" s="77">
        <f t="shared" si="33"/>
      </c>
      <c r="Z66" s="77">
        <f t="shared" si="34"/>
      </c>
      <c r="AA66" s="77">
        <f t="shared" si="35"/>
      </c>
      <c r="AB66" s="77">
        <f t="shared" si="36"/>
      </c>
      <c r="AC66" s="77">
        <f t="shared" si="37"/>
      </c>
      <c r="AD66" s="77">
        <f t="shared" si="38"/>
      </c>
      <c r="AE66" s="79"/>
      <c r="AF66" s="81"/>
      <c r="AG66" s="81"/>
      <c r="AH66" s="81"/>
      <c r="AI66" s="81"/>
      <c r="AJ66" s="81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</row>
    <row r="67" spans="1:47" s="3" customFormat="1" ht="19.5" customHeight="1">
      <c r="A67" s="20">
        <f t="shared" si="19"/>
      </c>
      <c r="B67" s="17"/>
      <c r="C67" s="16">
        <f t="shared" si="39"/>
      </c>
      <c r="D67" s="18">
        <f t="shared" si="40"/>
      </c>
      <c r="E67" s="18">
        <f t="shared" si="41"/>
      </c>
      <c r="F67" s="15"/>
      <c r="G67" s="15"/>
      <c r="H67" s="18">
        <f t="shared" si="28"/>
      </c>
      <c r="I67" s="18">
        <f t="shared" si="29"/>
      </c>
      <c r="J67" s="18">
        <f t="shared" si="30"/>
      </c>
      <c r="K67" s="18">
        <f t="shared" si="23"/>
        <v>0</v>
      </c>
      <c r="L67" s="18">
        <f t="shared" si="24"/>
        <v>0</v>
      </c>
      <c r="M67" s="18" t="str">
        <f t="shared" si="25"/>
        <v>N</v>
      </c>
      <c r="N67" s="18">
        <f t="shared" si="26"/>
        <v>0</v>
      </c>
      <c r="O67" s="18">
        <f t="shared" si="27"/>
        <v>0</v>
      </c>
      <c r="P67" s="15"/>
      <c r="Q67" s="15"/>
      <c r="R67" s="18">
        <f t="shared" si="42"/>
      </c>
      <c r="S67" s="18">
        <f t="shared" si="22"/>
      </c>
      <c r="T67" s="50">
        <f t="shared" si="31"/>
      </c>
      <c r="U67" s="43">
        <f t="shared" si="18"/>
      </c>
      <c r="V67" s="88"/>
      <c r="W67" s="82"/>
      <c r="X67" s="83">
        <f t="shared" si="32"/>
      </c>
      <c r="Y67" s="77">
        <f t="shared" si="33"/>
      </c>
      <c r="Z67" s="77">
        <f t="shared" si="34"/>
      </c>
      <c r="AA67" s="77">
        <f t="shared" si="35"/>
      </c>
      <c r="AB67" s="77">
        <f t="shared" si="36"/>
      </c>
      <c r="AC67" s="77">
        <f t="shared" si="37"/>
      </c>
      <c r="AD67" s="77">
        <f t="shared" si="38"/>
      </c>
      <c r="AE67" s="79"/>
      <c r="AF67" s="81"/>
      <c r="AG67" s="81"/>
      <c r="AH67" s="81"/>
      <c r="AI67" s="81"/>
      <c r="AJ67" s="81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</row>
    <row r="68" spans="1:47" s="3" customFormat="1" ht="19.5" customHeight="1">
      <c r="A68" s="20">
        <f t="shared" si="19"/>
      </c>
      <c r="B68" s="17"/>
      <c r="C68" s="16">
        <f t="shared" si="39"/>
      </c>
      <c r="D68" s="18">
        <f t="shared" si="40"/>
      </c>
      <c r="E68" s="18">
        <f t="shared" si="41"/>
      </c>
      <c r="F68" s="15"/>
      <c r="G68" s="15"/>
      <c r="H68" s="18">
        <f t="shared" si="28"/>
      </c>
      <c r="I68" s="18">
        <f t="shared" si="29"/>
      </c>
      <c r="J68" s="18">
        <f t="shared" si="30"/>
      </c>
      <c r="K68" s="18">
        <f t="shared" si="23"/>
        <v>0</v>
      </c>
      <c r="L68" s="18">
        <f t="shared" si="24"/>
        <v>0</v>
      </c>
      <c r="M68" s="18" t="str">
        <f t="shared" si="25"/>
        <v>N</v>
      </c>
      <c r="N68" s="18">
        <f t="shared" si="26"/>
        <v>0</v>
      </c>
      <c r="O68" s="18">
        <f t="shared" si="27"/>
        <v>0</v>
      </c>
      <c r="P68" s="15"/>
      <c r="Q68" s="15"/>
      <c r="R68" s="18">
        <f t="shared" si="42"/>
      </c>
      <c r="S68" s="18">
        <f t="shared" si="22"/>
      </c>
      <c r="T68" s="50">
        <f t="shared" si="31"/>
      </c>
      <c r="U68" s="43">
        <f t="shared" si="18"/>
      </c>
      <c r="V68" s="88"/>
      <c r="W68" s="82"/>
      <c r="X68" s="83">
        <f t="shared" si="32"/>
      </c>
      <c r="Y68" s="77">
        <f t="shared" si="33"/>
      </c>
      <c r="Z68" s="77">
        <f t="shared" si="34"/>
      </c>
      <c r="AA68" s="77">
        <f t="shared" si="35"/>
      </c>
      <c r="AB68" s="77">
        <f t="shared" si="36"/>
      </c>
      <c r="AC68" s="77">
        <f t="shared" si="37"/>
      </c>
      <c r="AD68" s="77">
        <f t="shared" si="38"/>
      </c>
      <c r="AE68" s="79"/>
      <c r="AF68" s="81"/>
      <c r="AG68" s="81"/>
      <c r="AH68" s="81"/>
      <c r="AI68" s="81"/>
      <c r="AJ68" s="81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</row>
    <row r="69" spans="1:47" s="3" customFormat="1" ht="19.5" customHeight="1">
      <c r="A69" s="20">
        <f t="shared" si="19"/>
      </c>
      <c r="B69" s="17"/>
      <c r="C69" s="16">
        <f t="shared" si="39"/>
      </c>
      <c r="D69" s="18">
        <f t="shared" si="40"/>
      </c>
      <c r="E69" s="18">
        <f t="shared" si="41"/>
      </c>
      <c r="F69" s="15"/>
      <c r="G69" s="15"/>
      <c r="H69" s="18">
        <f t="shared" si="28"/>
      </c>
      <c r="I69" s="18">
        <f t="shared" si="29"/>
      </c>
      <c r="J69" s="18">
        <f t="shared" si="30"/>
      </c>
      <c r="K69" s="18">
        <f t="shared" si="23"/>
        <v>0</v>
      </c>
      <c r="L69" s="18">
        <f t="shared" si="24"/>
        <v>0</v>
      </c>
      <c r="M69" s="18" t="str">
        <f t="shared" si="25"/>
        <v>N</v>
      </c>
      <c r="N69" s="18">
        <f t="shared" si="26"/>
        <v>0</v>
      </c>
      <c r="O69" s="18">
        <f t="shared" si="27"/>
        <v>0</v>
      </c>
      <c r="P69" s="15"/>
      <c r="Q69" s="15"/>
      <c r="R69" s="18">
        <f t="shared" si="42"/>
      </c>
      <c r="S69" s="18">
        <f t="shared" si="22"/>
      </c>
      <c r="T69" s="50">
        <f t="shared" si="31"/>
      </c>
      <c r="U69" s="43">
        <f t="shared" si="18"/>
      </c>
      <c r="V69" s="88"/>
      <c r="W69" s="82"/>
      <c r="X69" s="83">
        <f t="shared" si="32"/>
      </c>
      <c r="Y69" s="77">
        <f t="shared" si="33"/>
      </c>
      <c r="Z69" s="77">
        <f t="shared" si="34"/>
      </c>
      <c r="AA69" s="77">
        <f t="shared" si="35"/>
      </c>
      <c r="AB69" s="77">
        <f t="shared" si="36"/>
      </c>
      <c r="AC69" s="77">
        <f t="shared" si="37"/>
      </c>
      <c r="AD69" s="77">
        <f t="shared" si="38"/>
      </c>
      <c r="AE69" s="79"/>
      <c r="AF69" s="81"/>
      <c r="AG69" s="81"/>
      <c r="AH69" s="81"/>
      <c r="AI69" s="81"/>
      <c r="AJ69" s="81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</row>
    <row r="70" spans="1:47" s="3" customFormat="1" ht="19.5" customHeight="1">
      <c r="A70" s="20">
        <f t="shared" si="19"/>
      </c>
      <c r="B70" s="17"/>
      <c r="C70" s="16">
        <f t="shared" si="39"/>
      </c>
      <c r="D70" s="18">
        <f t="shared" si="40"/>
      </c>
      <c r="E70" s="18">
        <f t="shared" si="41"/>
      </c>
      <c r="F70" s="15"/>
      <c r="G70" s="15"/>
      <c r="H70" s="18">
        <f t="shared" si="28"/>
      </c>
      <c r="I70" s="18">
        <f t="shared" si="29"/>
      </c>
      <c r="J70" s="18">
        <f t="shared" si="30"/>
      </c>
      <c r="K70" s="18">
        <f t="shared" si="23"/>
        <v>0</v>
      </c>
      <c r="L70" s="18">
        <f t="shared" si="24"/>
        <v>0</v>
      </c>
      <c r="M70" s="18" t="str">
        <f t="shared" si="25"/>
        <v>N</v>
      </c>
      <c r="N70" s="18">
        <f t="shared" si="26"/>
        <v>0</v>
      </c>
      <c r="O70" s="18">
        <f t="shared" si="27"/>
        <v>0</v>
      </c>
      <c r="P70" s="15"/>
      <c r="Q70" s="15"/>
      <c r="R70" s="18">
        <f t="shared" si="42"/>
      </c>
      <c r="S70" s="18">
        <f t="shared" si="22"/>
      </c>
      <c r="T70" s="50">
        <f t="shared" si="31"/>
      </c>
      <c r="U70" s="43">
        <f t="shared" si="18"/>
      </c>
      <c r="V70" s="88"/>
      <c r="W70" s="82"/>
      <c r="X70" s="83">
        <f t="shared" si="32"/>
      </c>
      <c r="Y70" s="77">
        <f t="shared" si="33"/>
      </c>
      <c r="Z70" s="77">
        <f t="shared" si="34"/>
      </c>
      <c r="AA70" s="77">
        <f t="shared" si="35"/>
      </c>
      <c r="AB70" s="77">
        <f t="shared" si="36"/>
      </c>
      <c r="AC70" s="77">
        <f t="shared" si="37"/>
      </c>
      <c r="AD70" s="77">
        <f t="shared" si="38"/>
      </c>
      <c r="AE70" s="79"/>
      <c r="AF70" s="81"/>
      <c r="AG70" s="81"/>
      <c r="AH70" s="81"/>
      <c r="AI70" s="81"/>
      <c r="AJ70" s="81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</row>
    <row r="71" spans="1:47" s="3" customFormat="1" ht="19.5" customHeight="1">
      <c r="A71" s="20">
        <f t="shared" si="19"/>
      </c>
      <c r="B71" s="17"/>
      <c r="C71" s="16">
        <f t="shared" si="39"/>
      </c>
      <c r="D71" s="18">
        <f t="shared" si="40"/>
      </c>
      <c r="E71" s="18">
        <f t="shared" si="41"/>
      </c>
      <c r="F71" s="15"/>
      <c r="G71" s="15"/>
      <c r="H71" s="18">
        <f t="shared" si="28"/>
      </c>
      <c r="I71" s="18">
        <f t="shared" si="29"/>
      </c>
      <c r="J71" s="18">
        <f t="shared" si="30"/>
      </c>
      <c r="K71" s="18">
        <f t="shared" si="23"/>
        <v>0</v>
      </c>
      <c r="L71" s="18">
        <f t="shared" si="24"/>
        <v>0</v>
      </c>
      <c r="M71" s="18" t="str">
        <f t="shared" si="25"/>
        <v>N</v>
      </c>
      <c r="N71" s="18">
        <f t="shared" si="26"/>
        <v>0</v>
      </c>
      <c r="O71" s="18">
        <f t="shared" si="27"/>
        <v>0</v>
      </c>
      <c r="P71" s="15"/>
      <c r="Q71" s="15"/>
      <c r="R71" s="18">
        <f t="shared" si="42"/>
      </c>
      <c r="S71" s="18">
        <f t="shared" si="22"/>
      </c>
      <c r="T71" s="50">
        <f t="shared" si="31"/>
      </c>
      <c r="U71" s="43">
        <f t="shared" si="18"/>
      </c>
      <c r="V71" s="88"/>
      <c r="W71" s="82"/>
      <c r="X71" s="83">
        <f t="shared" si="32"/>
      </c>
      <c r="Y71" s="77">
        <f t="shared" si="33"/>
      </c>
      <c r="Z71" s="77">
        <f t="shared" si="34"/>
      </c>
      <c r="AA71" s="77">
        <f t="shared" si="35"/>
      </c>
      <c r="AB71" s="77">
        <f t="shared" si="36"/>
      </c>
      <c r="AC71" s="77">
        <f t="shared" si="37"/>
      </c>
      <c r="AD71" s="77">
        <f t="shared" si="38"/>
      </c>
      <c r="AE71" s="79"/>
      <c r="AF71" s="81"/>
      <c r="AG71" s="81"/>
      <c r="AH71" s="81"/>
      <c r="AI71" s="81"/>
      <c r="AJ71" s="81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</row>
    <row r="72" spans="1:47" s="3" customFormat="1" ht="19.5" customHeight="1">
      <c r="A72" s="20">
        <f t="shared" si="19"/>
      </c>
      <c r="B72" s="17"/>
      <c r="C72" s="16">
        <f t="shared" si="39"/>
      </c>
      <c r="D72" s="18">
        <f t="shared" si="40"/>
      </c>
      <c r="E72" s="18">
        <f t="shared" si="41"/>
      </c>
      <c r="F72" s="15"/>
      <c r="G72" s="15"/>
      <c r="H72" s="18">
        <f t="shared" si="28"/>
      </c>
      <c r="I72" s="18">
        <f t="shared" si="29"/>
      </c>
      <c r="J72" s="18">
        <f t="shared" si="30"/>
      </c>
      <c r="K72" s="18">
        <f t="shared" si="23"/>
        <v>0</v>
      </c>
      <c r="L72" s="18">
        <f t="shared" si="24"/>
        <v>0</v>
      </c>
      <c r="M72" s="18" t="str">
        <f t="shared" si="25"/>
        <v>N</v>
      </c>
      <c r="N72" s="18">
        <f t="shared" si="26"/>
        <v>0</v>
      </c>
      <c r="O72" s="18">
        <f t="shared" si="27"/>
        <v>0</v>
      </c>
      <c r="P72" s="15"/>
      <c r="Q72" s="15"/>
      <c r="R72" s="18">
        <f t="shared" si="42"/>
      </c>
      <c r="S72" s="18">
        <f t="shared" si="22"/>
      </c>
      <c r="T72" s="50">
        <f t="shared" si="31"/>
      </c>
      <c r="U72" s="43">
        <f t="shared" si="18"/>
      </c>
      <c r="V72" s="88"/>
      <c r="W72" s="82"/>
      <c r="X72" s="83">
        <f t="shared" si="32"/>
      </c>
      <c r="Y72" s="77">
        <f t="shared" si="33"/>
      </c>
      <c r="Z72" s="77">
        <f t="shared" si="34"/>
      </c>
      <c r="AA72" s="77">
        <f t="shared" si="35"/>
      </c>
      <c r="AB72" s="77">
        <f t="shared" si="36"/>
      </c>
      <c r="AC72" s="77">
        <f t="shared" si="37"/>
      </c>
      <c r="AD72" s="77">
        <f t="shared" si="38"/>
      </c>
      <c r="AE72" s="79"/>
      <c r="AF72" s="81"/>
      <c r="AG72" s="81"/>
      <c r="AH72" s="81"/>
      <c r="AI72" s="81"/>
      <c r="AJ72" s="81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</row>
    <row r="73" spans="1:47" s="3" customFormat="1" ht="19.5" customHeight="1">
      <c r="A73" s="20">
        <f t="shared" si="19"/>
      </c>
      <c r="B73" s="17"/>
      <c r="C73" s="16">
        <f t="shared" si="39"/>
      </c>
      <c r="D73" s="18">
        <f t="shared" si="40"/>
      </c>
      <c r="E73" s="18">
        <f t="shared" si="41"/>
      </c>
      <c r="F73" s="15"/>
      <c r="G73" s="15"/>
      <c r="H73" s="18">
        <f t="shared" si="28"/>
      </c>
      <c r="I73" s="18">
        <f t="shared" si="29"/>
      </c>
      <c r="J73" s="18">
        <f t="shared" si="30"/>
      </c>
      <c r="K73" s="18">
        <f t="shared" si="23"/>
        <v>0</v>
      </c>
      <c r="L73" s="18">
        <f t="shared" si="24"/>
        <v>0</v>
      </c>
      <c r="M73" s="18" t="str">
        <f t="shared" si="25"/>
        <v>N</v>
      </c>
      <c r="N73" s="18">
        <f t="shared" si="26"/>
        <v>0</v>
      </c>
      <c r="O73" s="18">
        <f t="shared" si="27"/>
        <v>0</v>
      </c>
      <c r="P73" s="15"/>
      <c r="Q73" s="15"/>
      <c r="R73" s="18">
        <f t="shared" si="42"/>
      </c>
      <c r="S73" s="18">
        <f t="shared" si="22"/>
      </c>
      <c r="T73" s="50">
        <f t="shared" si="31"/>
      </c>
      <c r="U73" s="43">
        <f t="shared" si="18"/>
      </c>
      <c r="V73" s="88"/>
      <c r="W73" s="82"/>
      <c r="X73" s="83">
        <f t="shared" si="32"/>
      </c>
      <c r="Y73" s="77">
        <f t="shared" si="33"/>
      </c>
      <c r="Z73" s="77">
        <f t="shared" si="34"/>
      </c>
      <c r="AA73" s="77">
        <f t="shared" si="35"/>
      </c>
      <c r="AB73" s="77">
        <f t="shared" si="36"/>
      </c>
      <c r="AC73" s="77">
        <f t="shared" si="37"/>
      </c>
      <c r="AD73" s="77">
        <f t="shared" si="38"/>
      </c>
      <c r="AE73" s="79"/>
      <c r="AF73" s="81"/>
      <c r="AG73" s="81"/>
      <c r="AH73" s="81"/>
      <c r="AI73" s="81"/>
      <c r="AJ73" s="81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</row>
    <row r="74" spans="1:47" s="3" customFormat="1" ht="19.5" customHeight="1">
      <c r="A74" s="20">
        <f t="shared" si="19"/>
      </c>
      <c r="B74" s="17"/>
      <c r="C74" s="16">
        <f t="shared" si="39"/>
      </c>
      <c r="D74" s="18">
        <f t="shared" si="40"/>
      </c>
      <c r="E74" s="18">
        <f t="shared" si="41"/>
      </c>
      <c r="F74" s="15"/>
      <c r="G74" s="15"/>
      <c r="H74" s="18">
        <f t="shared" si="28"/>
      </c>
      <c r="I74" s="18">
        <f t="shared" si="29"/>
      </c>
      <c r="J74" s="18">
        <f t="shared" si="30"/>
      </c>
      <c r="K74" s="18">
        <f t="shared" si="23"/>
        <v>0</v>
      </c>
      <c r="L74" s="18">
        <f t="shared" si="24"/>
        <v>0</v>
      </c>
      <c r="M74" s="18" t="str">
        <f t="shared" si="25"/>
        <v>N</v>
      </c>
      <c r="N74" s="18">
        <f t="shared" si="26"/>
        <v>0</v>
      </c>
      <c r="O74" s="18">
        <f t="shared" si="27"/>
        <v>0</v>
      </c>
      <c r="P74" s="15"/>
      <c r="Q74" s="15"/>
      <c r="R74" s="18">
        <f t="shared" si="42"/>
      </c>
      <c r="S74" s="18">
        <f t="shared" si="22"/>
      </c>
      <c r="T74" s="50">
        <f t="shared" si="31"/>
      </c>
      <c r="U74" s="43">
        <f t="shared" si="18"/>
      </c>
      <c r="V74" s="88"/>
      <c r="W74" s="82"/>
      <c r="X74" s="83">
        <f t="shared" si="32"/>
      </c>
      <c r="Y74" s="77">
        <f t="shared" si="33"/>
      </c>
      <c r="Z74" s="77">
        <f t="shared" si="34"/>
      </c>
      <c r="AA74" s="77">
        <f t="shared" si="35"/>
      </c>
      <c r="AB74" s="77">
        <f t="shared" si="36"/>
      </c>
      <c r="AC74" s="77">
        <f t="shared" si="37"/>
      </c>
      <c r="AD74" s="77">
        <f t="shared" si="38"/>
      </c>
      <c r="AE74" s="79"/>
      <c r="AF74" s="81"/>
      <c r="AG74" s="81"/>
      <c r="AH74" s="81"/>
      <c r="AI74" s="81"/>
      <c r="AJ74" s="81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</row>
    <row r="75" spans="1:47" s="3" customFormat="1" ht="19.5" customHeight="1">
      <c r="A75" s="20">
        <f t="shared" si="19"/>
      </c>
      <c r="B75" s="17"/>
      <c r="C75" s="16">
        <f t="shared" si="39"/>
      </c>
      <c r="D75" s="18">
        <f t="shared" si="40"/>
      </c>
      <c r="E75" s="18">
        <f t="shared" si="41"/>
      </c>
      <c r="F75" s="15"/>
      <c r="G75" s="15"/>
      <c r="H75" s="18">
        <f t="shared" si="28"/>
      </c>
      <c r="I75" s="18">
        <f t="shared" si="29"/>
      </c>
      <c r="J75" s="18">
        <f t="shared" si="30"/>
      </c>
      <c r="K75" s="18">
        <f t="shared" si="23"/>
        <v>0</v>
      </c>
      <c r="L75" s="18">
        <f t="shared" si="24"/>
        <v>0</v>
      </c>
      <c r="M75" s="18" t="str">
        <f t="shared" si="25"/>
        <v>N</v>
      </c>
      <c r="N75" s="18">
        <f t="shared" si="26"/>
        <v>0</v>
      </c>
      <c r="O75" s="18">
        <f t="shared" si="27"/>
        <v>0</v>
      </c>
      <c r="P75" s="15"/>
      <c r="Q75" s="15"/>
      <c r="R75" s="18">
        <f t="shared" si="42"/>
      </c>
      <c r="S75" s="18">
        <f t="shared" si="22"/>
      </c>
      <c r="T75" s="50">
        <f t="shared" si="31"/>
      </c>
      <c r="U75" s="43">
        <f t="shared" si="18"/>
      </c>
      <c r="V75" s="88"/>
      <c r="W75" s="82"/>
      <c r="X75" s="83">
        <f t="shared" si="32"/>
      </c>
      <c r="Y75" s="77">
        <f t="shared" si="33"/>
      </c>
      <c r="Z75" s="77">
        <f t="shared" si="34"/>
      </c>
      <c r="AA75" s="77">
        <f t="shared" si="35"/>
      </c>
      <c r="AB75" s="77">
        <f t="shared" si="36"/>
      </c>
      <c r="AC75" s="77">
        <f t="shared" si="37"/>
      </c>
      <c r="AD75" s="77">
        <f t="shared" si="38"/>
      </c>
      <c r="AE75" s="79"/>
      <c r="AF75" s="81"/>
      <c r="AG75" s="81"/>
      <c r="AH75" s="81"/>
      <c r="AI75" s="81"/>
      <c r="AJ75" s="81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</row>
    <row r="76" spans="1:47" s="3" customFormat="1" ht="19.5" customHeight="1">
      <c r="A76" s="20">
        <f t="shared" si="19"/>
      </c>
      <c r="B76" s="17"/>
      <c r="C76" s="16">
        <f t="shared" si="39"/>
      </c>
      <c r="D76" s="18">
        <f t="shared" si="40"/>
      </c>
      <c r="E76" s="18">
        <f t="shared" si="41"/>
      </c>
      <c r="F76" s="15"/>
      <c r="G76" s="15"/>
      <c r="H76" s="18">
        <f t="shared" si="28"/>
      </c>
      <c r="I76" s="18">
        <f t="shared" si="29"/>
      </c>
      <c r="J76" s="18">
        <f t="shared" si="30"/>
      </c>
      <c r="K76" s="18">
        <f t="shared" si="23"/>
        <v>0</v>
      </c>
      <c r="L76" s="18">
        <f t="shared" si="24"/>
        <v>0</v>
      </c>
      <c r="M76" s="18" t="str">
        <f t="shared" si="25"/>
        <v>N</v>
      </c>
      <c r="N76" s="18">
        <f t="shared" si="26"/>
        <v>0</v>
      </c>
      <c r="O76" s="18">
        <f t="shared" si="27"/>
        <v>0</v>
      </c>
      <c r="P76" s="15"/>
      <c r="Q76" s="15"/>
      <c r="R76" s="18">
        <f t="shared" si="42"/>
      </c>
      <c r="S76" s="18">
        <f t="shared" si="22"/>
      </c>
      <c r="T76" s="50">
        <f t="shared" si="31"/>
      </c>
      <c r="U76" s="43">
        <f t="shared" si="18"/>
      </c>
      <c r="V76" s="88"/>
      <c r="W76" s="82"/>
      <c r="X76" s="83">
        <f t="shared" si="32"/>
      </c>
      <c r="Y76" s="77">
        <f t="shared" si="33"/>
      </c>
      <c r="Z76" s="77">
        <f t="shared" si="34"/>
      </c>
      <c r="AA76" s="77">
        <f t="shared" si="35"/>
      </c>
      <c r="AB76" s="77">
        <f t="shared" si="36"/>
      </c>
      <c r="AC76" s="77">
        <f t="shared" si="37"/>
      </c>
      <c r="AD76" s="77">
        <f t="shared" si="38"/>
      </c>
      <c r="AE76" s="79"/>
      <c r="AF76" s="81"/>
      <c r="AG76" s="81"/>
      <c r="AH76" s="81"/>
      <c r="AI76" s="81"/>
      <c r="AJ76" s="81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</row>
    <row r="77" spans="1:47" ht="19.5" customHeight="1">
      <c r="A77" s="20">
        <f t="shared" si="19"/>
      </c>
      <c r="B77" s="17"/>
      <c r="C77" s="16">
        <f t="shared" si="39"/>
      </c>
      <c r="D77" s="18">
        <f t="shared" si="40"/>
      </c>
      <c r="E77" s="18">
        <f t="shared" si="41"/>
      </c>
      <c r="F77" s="19"/>
      <c r="G77" s="19"/>
      <c r="H77" s="18">
        <f t="shared" si="28"/>
      </c>
      <c r="I77" s="18">
        <f t="shared" si="29"/>
      </c>
      <c r="J77" s="18">
        <f t="shared" si="30"/>
      </c>
      <c r="K77" s="18">
        <f t="shared" si="23"/>
        <v>0</v>
      </c>
      <c r="L77" s="18">
        <f t="shared" si="24"/>
        <v>0</v>
      </c>
      <c r="M77" s="18" t="str">
        <f t="shared" si="25"/>
        <v>N</v>
      </c>
      <c r="N77" s="18">
        <f t="shared" si="26"/>
        <v>0</v>
      </c>
      <c r="O77" s="18">
        <f t="shared" si="27"/>
        <v>0</v>
      </c>
      <c r="P77" s="19"/>
      <c r="Q77" s="19"/>
      <c r="R77" s="18">
        <f t="shared" si="42"/>
      </c>
      <c r="S77" s="18">
        <f t="shared" si="22"/>
      </c>
      <c r="T77" s="50">
        <f t="shared" si="31"/>
      </c>
      <c r="U77" s="43">
        <f t="shared" si="18"/>
      </c>
      <c r="V77" s="88"/>
      <c r="W77" s="38"/>
      <c r="X77" s="83">
        <f t="shared" si="32"/>
      </c>
      <c r="Y77" s="77">
        <f t="shared" si="33"/>
      </c>
      <c r="Z77" s="77">
        <f t="shared" si="34"/>
      </c>
      <c r="AA77" s="77">
        <f t="shared" si="35"/>
      </c>
      <c r="AB77" s="77">
        <f t="shared" si="36"/>
      </c>
      <c r="AC77" s="77">
        <f t="shared" si="37"/>
      </c>
      <c r="AD77" s="77">
        <f t="shared" si="38"/>
      </c>
      <c r="AE77" s="38"/>
      <c r="AF77" s="34"/>
      <c r="AG77" s="34"/>
      <c r="AH77" s="34"/>
      <c r="AI77" s="34"/>
      <c r="AJ77" s="34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7" ht="19.5" customHeight="1">
      <c r="A78" s="20">
        <f t="shared" si="19"/>
      </c>
      <c r="B78" s="17"/>
      <c r="C78" s="16">
        <f t="shared" si="39"/>
      </c>
      <c r="D78" s="18">
        <f t="shared" si="40"/>
      </c>
      <c r="E78" s="18">
        <f t="shared" si="41"/>
      </c>
      <c r="F78" s="19"/>
      <c r="G78" s="19"/>
      <c r="H78" s="18">
        <f t="shared" si="28"/>
      </c>
      <c r="I78" s="18">
        <f t="shared" si="29"/>
      </c>
      <c r="J78" s="18">
        <f t="shared" si="30"/>
      </c>
      <c r="K78" s="18">
        <f t="shared" si="23"/>
        <v>0</v>
      </c>
      <c r="L78" s="18">
        <f t="shared" si="24"/>
        <v>0</v>
      </c>
      <c r="M78" s="18" t="str">
        <f t="shared" si="25"/>
        <v>N</v>
      </c>
      <c r="N78" s="18">
        <f t="shared" si="26"/>
        <v>0</v>
      </c>
      <c r="O78" s="18">
        <f t="shared" si="27"/>
        <v>0</v>
      </c>
      <c r="P78" s="19"/>
      <c r="Q78" s="19"/>
      <c r="R78" s="18">
        <f t="shared" si="42"/>
      </c>
      <c r="S78" s="18">
        <f t="shared" si="22"/>
      </c>
      <c r="T78" s="50">
        <f t="shared" si="31"/>
      </c>
      <c r="U78" s="43">
        <f t="shared" si="18"/>
      </c>
      <c r="V78" s="88"/>
      <c r="W78" s="38"/>
      <c r="X78" s="83">
        <f t="shared" si="32"/>
      </c>
      <c r="Y78" s="77">
        <f t="shared" si="33"/>
      </c>
      <c r="Z78" s="77">
        <f t="shared" si="34"/>
      </c>
      <c r="AA78" s="77">
        <f t="shared" si="35"/>
      </c>
      <c r="AB78" s="77">
        <f t="shared" si="36"/>
      </c>
      <c r="AC78" s="77">
        <f t="shared" si="37"/>
      </c>
      <c r="AD78" s="77">
        <f t="shared" si="38"/>
      </c>
      <c r="AE78" s="38"/>
      <c r="AF78" s="34"/>
      <c r="AG78" s="34"/>
      <c r="AH78" s="34"/>
      <c r="AI78" s="34"/>
      <c r="AJ78" s="34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1:47" ht="12.75" hidden="1">
      <c r="A79" s="23"/>
      <c r="B79" s="21"/>
      <c r="C79" s="16">
        <f t="shared" si="39"/>
      </c>
      <c r="D79" s="18">
        <f t="shared" si="40"/>
      </c>
      <c r="E79" s="18">
        <f t="shared" si="41"/>
      </c>
      <c r="F79" s="19"/>
      <c r="G79" s="22"/>
      <c r="H79" s="18">
        <f t="shared" si="28"/>
      </c>
      <c r="I79" s="18">
        <f t="shared" si="29"/>
      </c>
      <c r="J79" s="18">
        <f t="shared" si="30"/>
      </c>
      <c r="K79" s="18"/>
      <c r="L79" s="18"/>
      <c r="M79" s="18"/>
      <c r="N79" s="18"/>
      <c r="O79" s="18"/>
      <c r="P79" s="22"/>
      <c r="Q79" s="22"/>
      <c r="R79" s="18">
        <f t="shared" si="42"/>
      </c>
      <c r="S79" s="18">
        <f t="shared" si="22"/>
      </c>
      <c r="T79" s="50">
        <f t="shared" si="31"/>
      </c>
      <c r="U79" s="43">
        <f t="shared" si="18"/>
      </c>
      <c r="V79" s="88"/>
      <c r="W79" s="38"/>
      <c r="X79" s="83">
        <f t="shared" si="32"/>
      </c>
      <c r="Y79" s="77">
        <f t="shared" si="33"/>
      </c>
      <c r="Z79" s="77">
        <f t="shared" si="34"/>
      </c>
      <c r="AA79" s="77">
        <f t="shared" si="35"/>
      </c>
      <c r="AB79" s="77">
        <f t="shared" si="36"/>
      </c>
      <c r="AC79" s="77">
        <f t="shared" si="37"/>
      </c>
      <c r="AD79" s="77">
        <f t="shared" si="38"/>
      </c>
      <c r="AE79" s="38"/>
      <c r="AF79" s="34"/>
      <c r="AG79" s="34"/>
      <c r="AH79" s="34"/>
      <c r="AI79" s="34"/>
      <c r="AJ79" s="34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1:47" ht="12.75" hidden="1">
      <c r="A80" s="23"/>
      <c r="B80" s="21"/>
      <c r="C80" s="16">
        <f t="shared" si="39"/>
      </c>
      <c r="D80" s="18">
        <f t="shared" si="40"/>
      </c>
      <c r="E80" s="18">
        <f t="shared" si="41"/>
      </c>
      <c r="F80" s="19"/>
      <c r="G80" s="22"/>
      <c r="H80" s="18">
        <f t="shared" si="28"/>
      </c>
      <c r="I80" s="18">
        <f t="shared" si="29"/>
      </c>
      <c r="J80" s="18">
        <f t="shared" si="30"/>
      </c>
      <c r="K80" s="18"/>
      <c r="L80" s="18"/>
      <c r="M80" s="18"/>
      <c r="N80" s="18"/>
      <c r="O80" s="18"/>
      <c r="P80" s="22"/>
      <c r="Q80" s="22"/>
      <c r="R80" s="18">
        <f t="shared" si="42"/>
      </c>
      <c r="S80" s="18">
        <f t="shared" si="22"/>
      </c>
      <c r="T80" s="50">
        <f t="shared" si="31"/>
      </c>
      <c r="U80" s="43">
        <f t="shared" si="18"/>
      </c>
      <c r="V80" s="88"/>
      <c r="W80" s="38"/>
      <c r="X80" s="83">
        <f t="shared" si="32"/>
      </c>
      <c r="Y80" s="77">
        <f t="shared" si="33"/>
      </c>
      <c r="Z80" s="77">
        <f t="shared" si="34"/>
      </c>
      <c r="AA80" s="77">
        <f t="shared" si="35"/>
      </c>
      <c r="AB80" s="77">
        <f t="shared" si="36"/>
      </c>
      <c r="AC80" s="77">
        <f t="shared" si="37"/>
      </c>
      <c r="AD80" s="77">
        <f t="shared" si="38"/>
      </c>
      <c r="AE80" s="38"/>
      <c r="AF80" s="34"/>
      <c r="AG80" s="34"/>
      <c r="AH80" s="34"/>
      <c r="AI80" s="34"/>
      <c r="AJ80" s="34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1:47" ht="12.75" hidden="1">
      <c r="A81" s="23"/>
      <c r="B81" s="21"/>
      <c r="C81" s="16">
        <f t="shared" si="39"/>
      </c>
      <c r="D81" s="18">
        <f t="shared" si="40"/>
      </c>
      <c r="E81" s="18">
        <f t="shared" si="41"/>
      </c>
      <c r="F81" s="19"/>
      <c r="G81" s="22"/>
      <c r="H81" s="18">
        <f aca="true" t="shared" si="43" ref="H81:H92">IF(A81="Logger",K81,"")</f>
      </c>
      <c r="I81" s="18">
        <f aca="true" t="shared" si="44" ref="I81:I92">IF(OR(A81="Other",A81=""),"",IF(A81="Cycle2",O81,L81))</f>
      </c>
      <c r="J81" s="18">
        <f aca="true" t="shared" si="45" ref="J81:J92">IF(AND(F81="",G81="",A81=""),"",24-SUM(F81:G81))</f>
      </c>
      <c r="K81" s="18"/>
      <c r="L81" s="18"/>
      <c r="M81" s="18"/>
      <c r="N81" s="18"/>
      <c r="O81" s="18"/>
      <c r="P81" s="22"/>
      <c r="Q81" s="22"/>
      <c r="R81" s="18">
        <f t="shared" si="42"/>
      </c>
      <c r="S81" s="18">
        <f t="shared" si="22"/>
      </c>
      <c r="T81" s="50">
        <f t="shared" si="31"/>
      </c>
      <c r="U81" s="43">
        <f t="shared" si="18"/>
      </c>
      <c r="V81" s="88"/>
      <c r="W81" s="38"/>
      <c r="X81" s="83">
        <f aca="true" t="shared" si="46" ref="X81:X92">IF(OR(A81="Cycle1",A81="Cycle2",A81="logger"),IF(F81&gt;13,"&gt;13 driving ",""),"")</f>
      </c>
      <c r="Y81" s="77">
        <f aca="true" t="shared" si="47" ref="Y81:Y92">IF(OR(A81="Cycle1",A81="Cycle2"),IF(SUM(F81:G81)&gt;14,"&gt;14 on-duty ",""),"")</f>
      </c>
      <c r="Z81" s="77">
        <f aca="true" t="shared" si="48" ref="Z81:Z92">IF(A81="Cycle1",IF(I81&gt;70,"&gt;70 on-duty ",""),"")</f>
      </c>
      <c r="AA81" s="77">
        <f aca="true" t="shared" si="49" ref="AA81:AA92">IF(A81="Cycle2",IF(I81&gt;120,"&gt;120 on-duty ",""),"")</f>
      </c>
      <c r="AB81" s="77">
        <f aca="true" t="shared" si="50" ref="AB81:AB92">IF(A81="logger",IF(SUM(F81:G81)&gt;15,"&gt;15 on-duty ",""),"")</f>
      </c>
      <c r="AC81" s="77">
        <f aca="true" t="shared" si="51" ref="AC81:AC92">IF(A81="logger",IF(I81&gt;80,"&gt;80 on-duty ",""),"")</f>
      </c>
      <c r="AD81" s="77">
        <f aca="true" t="shared" si="52" ref="AD81:AD92">IF(A81="logger",IF(H81&gt;65,"&gt;65 driving ",""),"")</f>
      </c>
      <c r="AE81" s="38"/>
      <c r="AF81" s="34"/>
      <c r="AG81" s="34"/>
      <c r="AH81" s="34"/>
      <c r="AI81" s="34"/>
      <c r="AJ81" s="34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1:47" ht="12.75" hidden="1">
      <c r="A82" s="23"/>
      <c r="B82" s="21"/>
      <c r="C82" s="16">
        <f aca="true" t="shared" si="53" ref="C82:C92">IF(D81&lt;$G$6,C81+1,"")</f>
      </c>
      <c r="D82" s="18">
        <f aca="true" t="shared" si="54" ref="D82:D92">IF(C82="","",D81+1)</f>
      </c>
      <c r="E82" s="18">
        <f aca="true" t="shared" si="55" ref="E82:E92">IF(D82="","",IF(B82="Yes",1,E81+1))</f>
      </c>
      <c r="F82" s="19"/>
      <c r="G82" s="22"/>
      <c r="H82" s="18">
        <f t="shared" si="43"/>
      </c>
      <c r="I82" s="18">
        <f t="shared" si="44"/>
      </c>
      <c r="J82" s="18">
        <f t="shared" si="45"/>
      </c>
      <c r="K82" s="18"/>
      <c r="L82" s="18"/>
      <c r="M82" s="18"/>
      <c r="N82" s="18"/>
      <c r="O82" s="18"/>
      <c r="P82" s="22"/>
      <c r="Q82" s="22"/>
      <c r="R82" s="18">
        <f aca="true" t="shared" si="56" ref="R82:R92">IF(A82="","",IF(E82=1,F82+G82,F82+G82+R81))</f>
      </c>
      <c r="S82" s="18">
        <f t="shared" si="22"/>
      </c>
      <c r="T82" s="50">
        <f t="shared" si="31"/>
      </c>
      <c r="U82" s="43">
        <f aca="true" t="shared" si="57" ref="U82:U92">IF(AND(A82&lt;&gt;"",E82&lt;&gt;""),IF(AND(OR(A82="Cycle1",A82="Cycle2"),MOD(S82,14)=0),"Check if the driver has had 24 consecutive hours off in the past 14 days",IF(AND(A82="Logger",MOD(S82,7)=0),"Check if the driver has had 24 consecutive hours off in the past 7 days","")),"")</f>
      </c>
      <c r="V82" s="88"/>
      <c r="W82" s="38"/>
      <c r="X82" s="83">
        <f t="shared" si="46"/>
      </c>
      <c r="Y82" s="77">
        <f t="shared" si="47"/>
      </c>
      <c r="Z82" s="77">
        <f t="shared" si="48"/>
      </c>
      <c r="AA82" s="77">
        <f t="shared" si="49"/>
      </c>
      <c r="AB82" s="77">
        <f t="shared" si="50"/>
      </c>
      <c r="AC82" s="77">
        <f t="shared" si="51"/>
      </c>
      <c r="AD82" s="77">
        <f t="shared" si="52"/>
      </c>
      <c r="AE82" s="38"/>
      <c r="AF82" s="34"/>
      <c r="AG82" s="34"/>
      <c r="AH82" s="34"/>
      <c r="AI82" s="34"/>
      <c r="AJ82" s="34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1:47" ht="12.75" hidden="1">
      <c r="A83" s="23"/>
      <c r="B83" s="21"/>
      <c r="C83" s="16">
        <f t="shared" si="53"/>
      </c>
      <c r="D83" s="18">
        <f t="shared" si="54"/>
      </c>
      <c r="E83" s="18">
        <f t="shared" si="55"/>
      </c>
      <c r="F83" s="19"/>
      <c r="G83" s="22"/>
      <c r="H83" s="18">
        <f t="shared" si="43"/>
      </c>
      <c r="I83" s="18">
        <f t="shared" si="44"/>
      </c>
      <c r="J83" s="18">
        <f t="shared" si="45"/>
      </c>
      <c r="K83" s="18"/>
      <c r="L83" s="18"/>
      <c r="M83" s="18"/>
      <c r="N83" s="18"/>
      <c r="O83" s="18"/>
      <c r="P83" s="22"/>
      <c r="Q83" s="22"/>
      <c r="R83" s="18">
        <f t="shared" si="56"/>
      </c>
      <c r="S83" s="18">
        <f aca="true" t="shared" si="58" ref="S83:S92">IF(D83="","",IF(OR(B83="Yes",Q83="Yes"),1,S82+1))</f>
      </c>
      <c r="T83" s="50">
        <f t="shared" si="31"/>
      </c>
      <c r="U83" s="43">
        <f t="shared" si="57"/>
      </c>
      <c r="V83" s="88"/>
      <c r="W83" s="38"/>
      <c r="X83" s="83">
        <f t="shared" si="46"/>
      </c>
      <c r="Y83" s="77">
        <f t="shared" si="47"/>
      </c>
      <c r="Z83" s="77">
        <f t="shared" si="48"/>
      </c>
      <c r="AA83" s="77">
        <f t="shared" si="49"/>
      </c>
      <c r="AB83" s="77">
        <f t="shared" si="50"/>
      </c>
      <c r="AC83" s="77">
        <f t="shared" si="51"/>
      </c>
      <c r="AD83" s="77">
        <f t="shared" si="52"/>
      </c>
      <c r="AE83" s="38"/>
      <c r="AF83" s="34"/>
      <c r="AG83" s="34"/>
      <c r="AH83" s="34"/>
      <c r="AI83" s="34"/>
      <c r="AJ83" s="34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ht="12.75" hidden="1">
      <c r="A84" s="23"/>
      <c r="B84" s="21"/>
      <c r="C84" s="16">
        <f t="shared" si="53"/>
      </c>
      <c r="D84" s="18">
        <f t="shared" si="54"/>
      </c>
      <c r="E84" s="18">
        <f t="shared" si="55"/>
      </c>
      <c r="F84" s="19"/>
      <c r="G84" s="22"/>
      <c r="H84" s="18">
        <f t="shared" si="43"/>
      </c>
      <c r="I84" s="18">
        <f t="shared" si="44"/>
      </c>
      <c r="J84" s="18">
        <f t="shared" si="45"/>
      </c>
      <c r="K84" s="18"/>
      <c r="L84" s="18"/>
      <c r="M84" s="18"/>
      <c r="N84" s="18"/>
      <c r="O84" s="18"/>
      <c r="P84" s="22"/>
      <c r="Q84" s="22"/>
      <c r="R84" s="18">
        <f t="shared" si="56"/>
      </c>
      <c r="S84" s="18">
        <f t="shared" si="58"/>
      </c>
      <c r="T84" s="50">
        <f t="shared" si="31"/>
      </c>
      <c r="U84" s="43">
        <f t="shared" si="57"/>
      </c>
      <c r="V84" s="88"/>
      <c r="W84" s="38"/>
      <c r="X84" s="83">
        <f t="shared" si="46"/>
      </c>
      <c r="Y84" s="77">
        <f t="shared" si="47"/>
      </c>
      <c r="Z84" s="77">
        <f t="shared" si="48"/>
      </c>
      <c r="AA84" s="77">
        <f t="shared" si="49"/>
      </c>
      <c r="AB84" s="77">
        <f t="shared" si="50"/>
      </c>
      <c r="AC84" s="77">
        <f t="shared" si="51"/>
      </c>
      <c r="AD84" s="77">
        <f t="shared" si="52"/>
      </c>
      <c r="AE84" s="38"/>
      <c r="AF84" s="34"/>
      <c r="AG84" s="34"/>
      <c r="AH84" s="34"/>
      <c r="AI84" s="34"/>
      <c r="AJ84" s="34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1:47" ht="12.75" hidden="1">
      <c r="A85" s="23"/>
      <c r="B85" s="21"/>
      <c r="C85" s="16">
        <f t="shared" si="53"/>
      </c>
      <c r="D85" s="18">
        <f t="shared" si="54"/>
      </c>
      <c r="E85" s="18">
        <f t="shared" si="55"/>
      </c>
      <c r="F85" s="19"/>
      <c r="G85" s="22"/>
      <c r="H85" s="18">
        <f t="shared" si="43"/>
      </c>
      <c r="I85" s="18">
        <f t="shared" si="44"/>
      </c>
      <c r="J85" s="18">
        <f t="shared" si="45"/>
      </c>
      <c r="K85" s="18"/>
      <c r="L85" s="18"/>
      <c r="M85" s="18"/>
      <c r="N85" s="18"/>
      <c r="O85" s="18"/>
      <c r="P85" s="22"/>
      <c r="Q85" s="22"/>
      <c r="R85" s="18">
        <f t="shared" si="56"/>
      </c>
      <c r="S85" s="18">
        <f t="shared" si="58"/>
      </c>
      <c r="T85" s="50">
        <f t="shared" si="31"/>
      </c>
      <c r="U85" s="43">
        <f t="shared" si="57"/>
      </c>
      <c r="V85" s="88"/>
      <c r="W85" s="38"/>
      <c r="X85" s="83">
        <f t="shared" si="46"/>
      </c>
      <c r="Y85" s="77">
        <f t="shared" si="47"/>
      </c>
      <c r="Z85" s="77">
        <f t="shared" si="48"/>
      </c>
      <c r="AA85" s="77">
        <f t="shared" si="49"/>
      </c>
      <c r="AB85" s="77">
        <f t="shared" si="50"/>
      </c>
      <c r="AC85" s="77">
        <f t="shared" si="51"/>
      </c>
      <c r="AD85" s="77">
        <f t="shared" si="52"/>
      </c>
      <c r="AE85" s="38"/>
      <c r="AF85" s="34"/>
      <c r="AG85" s="34"/>
      <c r="AH85" s="34"/>
      <c r="AI85" s="34"/>
      <c r="AJ85" s="34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1:47" ht="12.75" hidden="1">
      <c r="A86" s="23"/>
      <c r="B86" s="21"/>
      <c r="C86" s="16">
        <f t="shared" si="53"/>
      </c>
      <c r="D86" s="18">
        <f t="shared" si="54"/>
      </c>
      <c r="E86" s="18">
        <f t="shared" si="55"/>
      </c>
      <c r="F86" s="19"/>
      <c r="G86" s="22"/>
      <c r="H86" s="18">
        <f t="shared" si="43"/>
      </c>
      <c r="I86" s="18">
        <f t="shared" si="44"/>
      </c>
      <c r="J86" s="18">
        <f t="shared" si="45"/>
      </c>
      <c r="K86" s="18"/>
      <c r="L86" s="18"/>
      <c r="M86" s="18"/>
      <c r="N86" s="18"/>
      <c r="O86" s="18"/>
      <c r="P86" s="22"/>
      <c r="Q86" s="22"/>
      <c r="R86" s="18">
        <f t="shared" si="56"/>
      </c>
      <c r="S86" s="18">
        <f t="shared" si="58"/>
      </c>
      <c r="T86" s="50">
        <f t="shared" si="31"/>
      </c>
      <c r="U86" s="43">
        <f t="shared" si="57"/>
      </c>
      <c r="V86" s="88"/>
      <c r="W86" s="38"/>
      <c r="X86" s="83">
        <f t="shared" si="46"/>
      </c>
      <c r="Y86" s="77">
        <f t="shared" si="47"/>
      </c>
      <c r="Z86" s="77">
        <f t="shared" si="48"/>
      </c>
      <c r="AA86" s="77">
        <f t="shared" si="49"/>
      </c>
      <c r="AB86" s="77">
        <f t="shared" si="50"/>
      </c>
      <c r="AC86" s="77">
        <f t="shared" si="51"/>
      </c>
      <c r="AD86" s="77">
        <f t="shared" si="52"/>
      </c>
      <c r="AE86" s="38"/>
      <c r="AF86" s="34"/>
      <c r="AG86" s="34"/>
      <c r="AH86" s="34"/>
      <c r="AI86" s="34"/>
      <c r="AJ86" s="34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1:47" ht="12.75" hidden="1">
      <c r="A87" s="23"/>
      <c r="B87" s="21"/>
      <c r="C87" s="16">
        <f t="shared" si="53"/>
      </c>
      <c r="D87" s="18">
        <f t="shared" si="54"/>
      </c>
      <c r="E87" s="18">
        <f t="shared" si="55"/>
      </c>
      <c r="F87" s="19"/>
      <c r="G87" s="22"/>
      <c r="H87" s="18">
        <f t="shared" si="43"/>
      </c>
      <c r="I87" s="18">
        <f t="shared" si="44"/>
      </c>
      <c r="J87" s="18">
        <f t="shared" si="45"/>
      </c>
      <c r="K87" s="18"/>
      <c r="L87" s="18"/>
      <c r="M87" s="18"/>
      <c r="N87" s="18"/>
      <c r="O87" s="18"/>
      <c r="P87" s="22"/>
      <c r="Q87" s="22"/>
      <c r="R87" s="18">
        <f t="shared" si="56"/>
      </c>
      <c r="S87" s="18">
        <f t="shared" si="58"/>
      </c>
      <c r="T87" s="50">
        <f t="shared" si="31"/>
      </c>
      <c r="U87" s="43">
        <f t="shared" si="57"/>
      </c>
      <c r="V87" s="88"/>
      <c r="W87" s="38"/>
      <c r="X87" s="83">
        <f t="shared" si="46"/>
      </c>
      <c r="Y87" s="77">
        <f t="shared" si="47"/>
      </c>
      <c r="Z87" s="77">
        <f t="shared" si="48"/>
      </c>
      <c r="AA87" s="77">
        <f t="shared" si="49"/>
      </c>
      <c r="AB87" s="77">
        <f t="shared" si="50"/>
      </c>
      <c r="AC87" s="77">
        <f t="shared" si="51"/>
      </c>
      <c r="AD87" s="77">
        <f t="shared" si="52"/>
      </c>
      <c r="AE87" s="38"/>
      <c r="AF87" s="34"/>
      <c r="AG87" s="34"/>
      <c r="AH87" s="34"/>
      <c r="AI87" s="34"/>
      <c r="AJ87" s="34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1:47" ht="12.75" hidden="1">
      <c r="A88" s="23"/>
      <c r="B88" s="21"/>
      <c r="C88" s="16">
        <f t="shared" si="53"/>
      </c>
      <c r="D88" s="18">
        <f t="shared" si="54"/>
      </c>
      <c r="E88" s="18">
        <f t="shared" si="55"/>
      </c>
      <c r="F88" s="19"/>
      <c r="G88" s="22"/>
      <c r="H88" s="18">
        <f t="shared" si="43"/>
      </c>
      <c r="I88" s="18">
        <f t="shared" si="44"/>
      </c>
      <c r="J88" s="18">
        <f t="shared" si="45"/>
      </c>
      <c r="K88" s="18"/>
      <c r="L88" s="18"/>
      <c r="M88" s="18"/>
      <c r="N88" s="18"/>
      <c r="O88" s="18"/>
      <c r="P88" s="22"/>
      <c r="Q88" s="22"/>
      <c r="R88" s="18">
        <f t="shared" si="56"/>
      </c>
      <c r="S88" s="18">
        <f t="shared" si="58"/>
      </c>
      <c r="T88" s="50">
        <f t="shared" si="31"/>
      </c>
      <c r="U88" s="43">
        <f t="shared" si="57"/>
      </c>
      <c r="V88" s="88"/>
      <c r="W88" s="38"/>
      <c r="X88" s="83">
        <f t="shared" si="46"/>
      </c>
      <c r="Y88" s="77">
        <f t="shared" si="47"/>
      </c>
      <c r="Z88" s="77">
        <f t="shared" si="48"/>
      </c>
      <c r="AA88" s="77">
        <f t="shared" si="49"/>
      </c>
      <c r="AB88" s="77">
        <f t="shared" si="50"/>
      </c>
      <c r="AC88" s="77">
        <f t="shared" si="51"/>
      </c>
      <c r="AD88" s="77">
        <f t="shared" si="52"/>
      </c>
      <c r="AE88" s="38"/>
      <c r="AF88" s="34"/>
      <c r="AG88" s="34"/>
      <c r="AH88" s="34"/>
      <c r="AI88" s="34"/>
      <c r="AJ88" s="34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1:47" ht="12.75" hidden="1">
      <c r="A89" s="23"/>
      <c r="B89" s="21"/>
      <c r="C89" s="16">
        <f t="shared" si="53"/>
      </c>
      <c r="D89" s="18">
        <f t="shared" si="54"/>
      </c>
      <c r="E89" s="18">
        <f t="shared" si="55"/>
      </c>
      <c r="F89" s="19"/>
      <c r="G89" s="22"/>
      <c r="H89" s="18">
        <f t="shared" si="43"/>
      </c>
      <c r="I89" s="18">
        <f t="shared" si="44"/>
      </c>
      <c r="J89" s="18">
        <f t="shared" si="45"/>
      </c>
      <c r="K89" s="18"/>
      <c r="L89" s="18"/>
      <c r="M89" s="18"/>
      <c r="N89" s="18"/>
      <c r="O89" s="18"/>
      <c r="P89" s="22"/>
      <c r="Q89" s="22"/>
      <c r="R89" s="18">
        <f t="shared" si="56"/>
      </c>
      <c r="S89" s="18">
        <f t="shared" si="58"/>
      </c>
      <c r="T89" s="50">
        <f t="shared" si="31"/>
      </c>
      <c r="U89" s="43">
        <f t="shared" si="57"/>
      </c>
      <c r="V89" s="88"/>
      <c r="W89" s="38"/>
      <c r="X89" s="83">
        <f t="shared" si="46"/>
      </c>
      <c r="Y89" s="77">
        <f t="shared" si="47"/>
      </c>
      <c r="Z89" s="77">
        <f t="shared" si="48"/>
      </c>
      <c r="AA89" s="77">
        <f t="shared" si="49"/>
      </c>
      <c r="AB89" s="77">
        <f t="shared" si="50"/>
      </c>
      <c r="AC89" s="77">
        <f t="shared" si="51"/>
      </c>
      <c r="AD89" s="77">
        <f t="shared" si="52"/>
      </c>
      <c r="AE89" s="38"/>
      <c r="AF89" s="34"/>
      <c r="AG89" s="34"/>
      <c r="AH89" s="34"/>
      <c r="AI89" s="34"/>
      <c r="AJ89" s="34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1:47" ht="12.75" hidden="1">
      <c r="A90" s="23"/>
      <c r="B90" s="21"/>
      <c r="C90" s="16">
        <f t="shared" si="53"/>
      </c>
      <c r="D90" s="18">
        <f t="shared" si="54"/>
      </c>
      <c r="E90" s="18">
        <f t="shared" si="55"/>
      </c>
      <c r="F90" s="19"/>
      <c r="G90" s="22"/>
      <c r="H90" s="18">
        <f t="shared" si="43"/>
      </c>
      <c r="I90" s="18">
        <f t="shared" si="44"/>
      </c>
      <c r="J90" s="18">
        <f t="shared" si="45"/>
      </c>
      <c r="K90" s="18"/>
      <c r="L90" s="18"/>
      <c r="M90" s="18"/>
      <c r="N90" s="18"/>
      <c r="O90" s="18"/>
      <c r="P90" s="22"/>
      <c r="Q90" s="22"/>
      <c r="R90" s="18">
        <f t="shared" si="56"/>
      </c>
      <c r="S90" s="18">
        <f t="shared" si="58"/>
      </c>
      <c r="T90" s="50">
        <f t="shared" si="31"/>
      </c>
      <c r="U90" s="43">
        <f t="shared" si="57"/>
      </c>
      <c r="V90" s="88"/>
      <c r="W90" s="38"/>
      <c r="X90" s="83">
        <f t="shared" si="46"/>
      </c>
      <c r="Y90" s="77">
        <f t="shared" si="47"/>
      </c>
      <c r="Z90" s="77">
        <f t="shared" si="48"/>
      </c>
      <c r="AA90" s="77">
        <f t="shared" si="49"/>
      </c>
      <c r="AB90" s="77">
        <f t="shared" si="50"/>
      </c>
      <c r="AC90" s="77">
        <f t="shared" si="51"/>
      </c>
      <c r="AD90" s="77">
        <f t="shared" si="52"/>
      </c>
      <c r="AE90" s="38"/>
      <c r="AF90" s="34"/>
      <c r="AG90" s="34"/>
      <c r="AH90" s="34"/>
      <c r="AI90" s="34"/>
      <c r="AJ90" s="34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1:47" ht="12.75" hidden="1">
      <c r="A91" s="23"/>
      <c r="B91" s="21"/>
      <c r="C91" s="16">
        <f t="shared" si="53"/>
      </c>
      <c r="D91" s="18">
        <f t="shared" si="54"/>
      </c>
      <c r="E91" s="18">
        <f t="shared" si="55"/>
      </c>
      <c r="F91" s="19"/>
      <c r="G91" s="22"/>
      <c r="H91" s="18">
        <f t="shared" si="43"/>
      </c>
      <c r="I91" s="18">
        <f t="shared" si="44"/>
      </c>
      <c r="J91" s="18">
        <f t="shared" si="45"/>
      </c>
      <c r="K91" s="18"/>
      <c r="L91" s="18"/>
      <c r="M91" s="18"/>
      <c r="N91" s="18"/>
      <c r="O91" s="18"/>
      <c r="P91" s="22"/>
      <c r="Q91" s="22"/>
      <c r="R91" s="18">
        <f t="shared" si="56"/>
      </c>
      <c r="S91" s="18">
        <f t="shared" si="58"/>
      </c>
      <c r="T91" s="50">
        <f t="shared" si="31"/>
      </c>
      <c r="U91" s="43">
        <f t="shared" si="57"/>
      </c>
      <c r="V91" s="88"/>
      <c r="W91" s="38"/>
      <c r="X91" s="83">
        <f t="shared" si="46"/>
      </c>
      <c r="Y91" s="77">
        <f t="shared" si="47"/>
      </c>
      <c r="Z91" s="77">
        <f t="shared" si="48"/>
      </c>
      <c r="AA91" s="77">
        <f t="shared" si="49"/>
      </c>
      <c r="AB91" s="77">
        <f t="shared" si="50"/>
      </c>
      <c r="AC91" s="77">
        <f t="shared" si="51"/>
      </c>
      <c r="AD91" s="77">
        <f t="shared" si="52"/>
      </c>
      <c r="AE91" s="38"/>
      <c r="AF91" s="34"/>
      <c r="AG91" s="34"/>
      <c r="AH91" s="34"/>
      <c r="AI91" s="34"/>
      <c r="AJ91" s="34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1:47" ht="12.75" hidden="1">
      <c r="A92" s="23"/>
      <c r="B92" s="21"/>
      <c r="C92" s="16">
        <f t="shared" si="53"/>
      </c>
      <c r="D92" s="18">
        <f t="shared" si="54"/>
      </c>
      <c r="E92" s="18">
        <f t="shared" si="55"/>
      </c>
      <c r="F92" s="19"/>
      <c r="G92" s="22"/>
      <c r="H92" s="18">
        <f t="shared" si="43"/>
      </c>
      <c r="I92" s="18">
        <f t="shared" si="44"/>
      </c>
      <c r="J92" s="18">
        <f t="shared" si="45"/>
      </c>
      <c r="K92" s="18"/>
      <c r="L92" s="18"/>
      <c r="M92" s="18"/>
      <c r="N92" s="18"/>
      <c r="O92" s="18"/>
      <c r="P92" s="22"/>
      <c r="Q92" s="22"/>
      <c r="R92" s="18">
        <f t="shared" si="56"/>
      </c>
      <c r="S92" s="18">
        <f t="shared" si="58"/>
      </c>
      <c r="T92" s="50">
        <f t="shared" si="31"/>
      </c>
      <c r="U92" s="43">
        <f t="shared" si="57"/>
      </c>
      <c r="V92" s="88"/>
      <c r="W92" s="38"/>
      <c r="X92" s="83">
        <f t="shared" si="46"/>
      </c>
      <c r="Y92" s="77">
        <f t="shared" si="47"/>
      </c>
      <c r="Z92" s="77">
        <f t="shared" si="48"/>
      </c>
      <c r="AA92" s="77">
        <f t="shared" si="49"/>
      </c>
      <c r="AB92" s="77">
        <f t="shared" si="50"/>
      </c>
      <c r="AC92" s="77">
        <f t="shared" si="51"/>
      </c>
      <c r="AD92" s="77">
        <f t="shared" si="52"/>
      </c>
      <c r="AE92" s="38"/>
      <c r="AF92" s="34"/>
      <c r="AG92" s="34"/>
      <c r="AH92" s="34"/>
      <c r="AI92" s="34"/>
      <c r="AJ92" s="34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1:47" ht="12.75">
      <c r="A93" s="7"/>
      <c r="B93" s="5"/>
      <c r="C93" s="8"/>
      <c r="D93" s="5"/>
      <c r="E93" s="5"/>
      <c r="F93" s="6"/>
      <c r="G93" s="6"/>
      <c r="H93" s="6"/>
      <c r="I93" s="6"/>
      <c r="J93" s="5"/>
      <c r="K93" s="5"/>
      <c r="L93" s="5"/>
      <c r="M93" s="5"/>
      <c r="N93" s="5"/>
      <c r="O93" s="5"/>
      <c r="P93" s="6"/>
      <c r="Q93" s="6"/>
      <c r="R93" s="5"/>
      <c r="S93" s="5"/>
      <c r="T93" s="26"/>
      <c r="U93" s="41"/>
      <c r="V93" s="34"/>
      <c r="W93" s="38"/>
      <c r="X93" s="83"/>
      <c r="Y93" s="77"/>
      <c r="Z93" s="77"/>
      <c r="AA93" s="77"/>
      <c r="AB93" s="77"/>
      <c r="AC93" s="77"/>
      <c r="AD93" s="77"/>
      <c r="AE93" s="38"/>
      <c r="AF93" s="34"/>
      <c r="AG93" s="34"/>
      <c r="AH93" s="34"/>
      <c r="AI93" s="34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1:47" ht="12.75">
      <c r="A94" s="7"/>
      <c r="B94" s="5"/>
      <c r="C94" s="8"/>
      <c r="D94" s="5"/>
      <c r="E94" s="5"/>
      <c r="F94" s="6"/>
      <c r="G94" s="6"/>
      <c r="H94" s="6"/>
      <c r="I94" s="6"/>
      <c r="J94" s="5"/>
      <c r="K94" s="5"/>
      <c r="L94" s="5"/>
      <c r="M94" s="5"/>
      <c r="N94" s="5"/>
      <c r="O94" s="5"/>
      <c r="P94" s="6"/>
      <c r="Q94" s="6"/>
      <c r="R94" s="5"/>
      <c r="S94" s="5"/>
      <c r="T94" s="26"/>
      <c r="U94" s="41"/>
      <c r="V94" s="34"/>
      <c r="W94" s="38"/>
      <c r="X94" s="83"/>
      <c r="Y94" s="77"/>
      <c r="Z94" s="77"/>
      <c r="AA94" s="77"/>
      <c r="AB94" s="77"/>
      <c r="AC94" s="77"/>
      <c r="AD94" s="77"/>
      <c r="AE94" s="38"/>
      <c r="AF94" s="34"/>
      <c r="AG94" s="34"/>
      <c r="AH94" s="34"/>
      <c r="AI94" s="34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ht="12.75">
      <c r="A95" s="7"/>
      <c r="B95" s="5"/>
      <c r="C95" s="8"/>
      <c r="D95" s="5"/>
      <c r="E95" s="5"/>
      <c r="F95" s="6"/>
      <c r="G95" s="6"/>
      <c r="H95" s="6"/>
      <c r="I95" s="6"/>
      <c r="J95" s="5"/>
      <c r="K95" s="5"/>
      <c r="L95" s="5"/>
      <c r="M95" s="5"/>
      <c r="N95" s="5"/>
      <c r="O95" s="5"/>
      <c r="P95" s="6"/>
      <c r="Q95" s="6"/>
      <c r="R95" s="5"/>
      <c r="S95" s="5"/>
      <c r="T95" s="26"/>
      <c r="U95" s="41"/>
      <c r="V95" s="34"/>
      <c r="W95" s="38"/>
      <c r="X95" s="83"/>
      <c r="Y95" s="77"/>
      <c r="Z95" s="77"/>
      <c r="AA95" s="77"/>
      <c r="AB95" s="77"/>
      <c r="AC95" s="77"/>
      <c r="AD95" s="77"/>
      <c r="AE95" s="38"/>
      <c r="AF95" s="34"/>
      <c r="AG95" s="34"/>
      <c r="AH95" s="34"/>
      <c r="AI95" s="34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1:47" ht="12.75">
      <c r="A96" s="7"/>
      <c r="B96" s="5"/>
      <c r="C96" s="8"/>
      <c r="D96" s="5"/>
      <c r="E96" s="5"/>
      <c r="F96" s="6"/>
      <c r="G96" s="6"/>
      <c r="H96" s="6"/>
      <c r="I96" s="6"/>
      <c r="J96" s="5"/>
      <c r="K96" s="5"/>
      <c r="L96" s="5"/>
      <c r="M96" s="5"/>
      <c r="N96" s="5"/>
      <c r="O96" s="5"/>
      <c r="P96" s="6"/>
      <c r="Q96" s="6"/>
      <c r="R96" s="5"/>
      <c r="S96" s="5"/>
      <c r="T96" s="26"/>
      <c r="U96" s="41"/>
      <c r="V96" s="34"/>
      <c r="W96" s="38"/>
      <c r="X96" s="83"/>
      <c r="Y96" s="77"/>
      <c r="Z96" s="77"/>
      <c r="AA96" s="77"/>
      <c r="AB96" s="77"/>
      <c r="AC96" s="77"/>
      <c r="AD96" s="77"/>
      <c r="AE96" s="38"/>
      <c r="AF96" s="34"/>
      <c r="AG96" s="34"/>
      <c r="AH96" s="34"/>
      <c r="AI96" s="34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1:47" ht="12.75">
      <c r="A97" s="7"/>
      <c r="B97" s="5"/>
      <c r="C97" s="8"/>
      <c r="D97" s="5"/>
      <c r="E97" s="5"/>
      <c r="F97" s="6"/>
      <c r="G97" s="6"/>
      <c r="H97" s="6"/>
      <c r="I97" s="6"/>
      <c r="J97" s="5"/>
      <c r="K97" s="5"/>
      <c r="L97" s="5"/>
      <c r="M97" s="5"/>
      <c r="N97" s="5"/>
      <c r="O97" s="5"/>
      <c r="P97" s="6"/>
      <c r="Q97" s="6"/>
      <c r="R97" s="5"/>
      <c r="S97" s="5"/>
      <c r="T97" s="26"/>
      <c r="U97" s="41"/>
      <c r="V97" s="34"/>
      <c r="W97" s="38"/>
      <c r="X97" s="83"/>
      <c r="Y97" s="77"/>
      <c r="Z97" s="77"/>
      <c r="AA97" s="77"/>
      <c r="AB97" s="77"/>
      <c r="AC97" s="77"/>
      <c r="AD97" s="77"/>
      <c r="AE97" s="38"/>
      <c r="AF97" s="34"/>
      <c r="AG97" s="34"/>
      <c r="AH97" s="34"/>
      <c r="AI97" s="34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22:47" ht="12.75">
      <c r="V98" s="34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22:47" ht="12.75">
      <c r="V99" s="34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22:47" ht="12.75">
      <c r="V100" s="34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22:47" ht="12.75">
      <c r="V101" s="34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22:47" ht="12.75">
      <c r="V102" s="34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22:47" ht="12.75">
      <c r="V103" s="34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22:47" ht="12.75">
      <c r="V104" s="34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22:47" ht="12.75"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22:47" ht="12.75"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22:47" ht="12.75"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22:47" ht="12.75"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22:47" ht="12.75"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22:47" ht="12.75"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22:47" ht="12.75"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22:47" ht="12.75"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22:47" ht="12.75"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22:47" ht="12.75"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22:47" ht="12.75"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22:47" ht="12.75"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22:47" ht="12.75"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22:47" ht="12.75"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22:47" ht="12.75"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ht="12.75">
      <c r="V120" s="38"/>
    </row>
    <row r="121" ht="12.75">
      <c r="V121" s="38"/>
    </row>
    <row r="122" ht="12.75">
      <c r="V122" s="38"/>
    </row>
    <row r="123" ht="12.75">
      <c r="V123" s="38"/>
    </row>
    <row r="124" ht="12.75">
      <c r="V124" s="38"/>
    </row>
    <row r="125" ht="12.75">
      <c r="V125" s="38"/>
    </row>
    <row r="126" ht="12.75">
      <c r="V126" s="38"/>
    </row>
    <row r="127" ht="12.75">
      <c r="V127" s="38"/>
    </row>
    <row r="128" ht="12.75">
      <c r="V128" s="38"/>
    </row>
    <row r="129" ht="12.75">
      <c r="V129" s="38"/>
    </row>
    <row r="130" ht="12.75">
      <c r="V130" s="38"/>
    </row>
    <row r="131" ht="12.75">
      <c r="V131" s="38"/>
    </row>
    <row r="132" ht="12.75">
      <c r="V132" s="38"/>
    </row>
    <row r="133" ht="12.75">
      <c r="V133" s="38"/>
    </row>
    <row r="134" ht="12.75">
      <c r="V134" s="38"/>
    </row>
    <row r="135" ht="12.75">
      <c r="V135" s="38"/>
    </row>
    <row r="136" ht="12.75">
      <c r="V136" s="38"/>
    </row>
    <row r="137" ht="12.75">
      <c r="V137" s="38"/>
    </row>
    <row r="138" ht="12.75">
      <c r="V138" s="38"/>
    </row>
    <row r="139" ht="12.75">
      <c r="V139" s="38"/>
    </row>
    <row r="140" ht="12.75">
      <c r="V140" s="38"/>
    </row>
    <row r="141" ht="12.75">
      <c r="V141" s="38"/>
    </row>
    <row r="142" ht="12.75">
      <c r="V142" s="38"/>
    </row>
    <row r="143" ht="12.75">
      <c r="V143" s="38"/>
    </row>
    <row r="144" ht="12.75">
      <c r="V144" s="38"/>
    </row>
    <row r="145" ht="12.75">
      <c r="V145" s="38"/>
    </row>
    <row r="146" ht="12.75">
      <c r="V146" s="38"/>
    </row>
    <row r="147" ht="12.75">
      <c r="V147" s="38"/>
    </row>
    <row r="148" ht="12.75">
      <c r="V148" s="38"/>
    </row>
    <row r="149" ht="12.75">
      <c r="V149" s="38"/>
    </row>
    <row r="150" ht="12.75">
      <c r="V150" s="38"/>
    </row>
    <row r="151" ht="12.75">
      <c r="V151" s="38"/>
    </row>
    <row r="152" ht="12.75">
      <c r="V152" s="38"/>
    </row>
    <row r="153" ht="12.75">
      <c r="V153" s="38"/>
    </row>
    <row r="154" ht="12.75">
      <c r="V154" s="38"/>
    </row>
    <row r="155" ht="12.75">
      <c r="V155" s="38"/>
    </row>
    <row r="156" ht="12.75">
      <c r="V156" s="38"/>
    </row>
    <row r="157" ht="12.75">
      <c r="V157" s="38"/>
    </row>
    <row r="158" ht="12.75">
      <c r="V158" s="38"/>
    </row>
    <row r="159" ht="12.75">
      <c r="V159" s="38"/>
    </row>
    <row r="160" ht="12.75">
      <c r="V160" s="38"/>
    </row>
    <row r="161" ht="12.75">
      <c r="V161" s="38"/>
    </row>
    <row r="162" ht="12.75">
      <c r="V162" s="38"/>
    </row>
    <row r="163" ht="12.75">
      <c r="V163" s="38"/>
    </row>
    <row r="164" ht="12.75">
      <c r="V164" s="38"/>
    </row>
    <row r="165" ht="12.75">
      <c r="V165" s="38"/>
    </row>
    <row r="166" ht="12.75">
      <c r="V166" s="38"/>
    </row>
    <row r="167" ht="12.75">
      <c r="V167" s="38"/>
    </row>
    <row r="168" ht="12.75">
      <c r="V168" s="38"/>
    </row>
    <row r="169" ht="12.75">
      <c r="V169" s="38"/>
    </row>
    <row r="170" ht="12.75">
      <c r="V170" s="38"/>
    </row>
    <row r="171" ht="12.75">
      <c r="V171" s="38"/>
    </row>
    <row r="172" ht="12.75">
      <c r="V172" s="38"/>
    </row>
    <row r="173" ht="12.75">
      <c r="V173" s="38"/>
    </row>
    <row r="174" ht="12.75">
      <c r="V174" s="38"/>
    </row>
    <row r="175" ht="12.75">
      <c r="V175" s="38"/>
    </row>
    <row r="176" ht="12.75">
      <c r="V176" s="38"/>
    </row>
    <row r="177" ht="12.75">
      <c r="V177" s="38"/>
    </row>
    <row r="178" ht="12.75">
      <c r="V178" s="38"/>
    </row>
    <row r="179" ht="12.75">
      <c r="V179" s="38"/>
    </row>
    <row r="180" ht="12.75">
      <c r="V180" s="38"/>
    </row>
    <row r="181" ht="12.75">
      <c r="V181" s="38"/>
    </row>
    <row r="182" ht="12.75">
      <c r="V182" s="38"/>
    </row>
    <row r="183" ht="12.75">
      <c r="V183" s="38"/>
    </row>
    <row r="184" ht="12.75">
      <c r="V184" s="38"/>
    </row>
    <row r="185" ht="12.75">
      <c r="V185" s="38"/>
    </row>
    <row r="186" ht="12.75">
      <c r="V186" s="38"/>
    </row>
    <row r="187" ht="12.75">
      <c r="V187" s="38"/>
    </row>
    <row r="188" ht="12.75">
      <c r="V188" s="38"/>
    </row>
    <row r="189" ht="12.75">
      <c r="V189" s="38"/>
    </row>
    <row r="190" ht="12.75">
      <c r="V190" s="38"/>
    </row>
    <row r="191" ht="12.75">
      <c r="V191" s="38"/>
    </row>
    <row r="192" ht="12.75">
      <c r="V192" s="38"/>
    </row>
    <row r="193" ht="12.75">
      <c r="V193" s="38"/>
    </row>
    <row r="194" ht="12.75">
      <c r="V194" s="38"/>
    </row>
    <row r="195" ht="12.75">
      <c r="V195" s="38"/>
    </row>
    <row r="196" ht="12.75">
      <c r="V196" s="38"/>
    </row>
    <row r="197" ht="12.75">
      <c r="V197" s="38"/>
    </row>
    <row r="198" ht="12.75">
      <c r="V198" s="38"/>
    </row>
    <row r="199" ht="12.75">
      <c r="V199" s="38"/>
    </row>
    <row r="200" ht="12.75">
      <c r="V200" s="38"/>
    </row>
    <row r="201" ht="12.75">
      <c r="V201" s="38"/>
    </row>
    <row r="202" ht="12.75">
      <c r="V202" s="38"/>
    </row>
    <row r="203" ht="12.75">
      <c r="V203" s="38"/>
    </row>
    <row r="204" ht="12.75">
      <c r="V204" s="38"/>
    </row>
    <row r="205" ht="12.75">
      <c r="V205" s="38"/>
    </row>
    <row r="206" ht="12.75">
      <c r="V206" s="38"/>
    </row>
    <row r="207" ht="12.75">
      <c r="V207" s="38"/>
    </row>
    <row r="208" ht="12.75">
      <c r="V208" s="38"/>
    </row>
    <row r="209" ht="12.75">
      <c r="V209" s="38"/>
    </row>
    <row r="210" ht="12.75">
      <c r="V210" s="38"/>
    </row>
    <row r="211" ht="12.75">
      <c r="V211" s="38"/>
    </row>
    <row r="212" ht="12.75">
      <c r="V212" s="38"/>
    </row>
    <row r="213" ht="12.75">
      <c r="V213" s="38"/>
    </row>
    <row r="214" ht="12.75">
      <c r="V214" s="38"/>
    </row>
    <row r="215" ht="12.75">
      <c r="V215" s="38"/>
    </row>
    <row r="216" ht="12.75">
      <c r="V216" s="38"/>
    </row>
    <row r="217" ht="12.75">
      <c r="V217" s="38"/>
    </row>
    <row r="218" ht="12.75">
      <c r="V218" s="38"/>
    </row>
    <row r="219" ht="12.75">
      <c r="V219" s="38"/>
    </row>
    <row r="220" ht="12.75">
      <c r="V220" s="38"/>
    </row>
    <row r="221" ht="12.75">
      <c r="V221" s="38"/>
    </row>
    <row r="222" ht="12.75">
      <c r="V222" s="38"/>
    </row>
    <row r="223" ht="12.75">
      <c r="V223" s="38"/>
    </row>
    <row r="224" ht="12.75">
      <c r="V224" s="38"/>
    </row>
    <row r="225" ht="12.75">
      <c r="V225" s="38"/>
    </row>
    <row r="226" ht="12.75">
      <c r="V226" s="38"/>
    </row>
    <row r="227" ht="12.75">
      <c r="V227" s="38"/>
    </row>
    <row r="228" ht="12.75">
      <c r="V228" s="38"/>
    </row>
    <row r="229" ht="12.75">
      <c r="V229" s="38"/>
    </row>
    <row r="230" ht="12.75">
      <c r="V230" s="38"/>
    </row>
    <row r="231" ht="12.75">
      <c r="V231" s="38"/>
    </row>
    <row r="232" ht="12.75">
      <c r="V232" s="38"/>
    </row>
  </sheetData>
  <sheetProtection password="DE6B" sheet="1" objects="1" scenarios="1" selectLockedCells="1"/>
  <protectedRanges>
    <protectedRange password="884F" sqref="F60:G76 AE60:IV76 W60:W76 P60:Q76" name="Instr1 Details"/>
    <protectedRange password="884F" sqref="V60:V76" name="Instr1 Details_1"/>
  </protectedRanges>
  <dataValidations count="6">
    <dataValidation type="whole" allowBlank="1" showInputMessage="1" showErrorMessage="1" error="Only a maximum of 62 days allowed on a given worksheet" sqref="G6">
      <formula1>1</formula1>
      <formula2>62</formula2>
    </dataValidation>
    <dataValidation type="date" operator="greaterThan" showInputMessage="1" showErrorMessage="1" prompt="Enter a date  greater or equal to January 1, 2007" error="Date must be greater than or equal to January 1, 2007!  Enter date in YYYY-MM-DD format." sqref="G5">
      <formula1>39082</formula1>
    </dataValidation>
    <dataValidation type="list" allowBlank="1" showInputMessage="1" showErrorMessage="1" sqref="B93:B97">
      <formula1>Reset</formula1>
    </dataValidation>
    <dataValidation type="list" allowBlank="1" showInputMessage="1" showErrorMessage="1" error="Only &quot;Y&quot; (Yes) or &quot;N&quot; (No) or &quot;blank&quot; allowed in this field" sqref="P17:Q92">
      <formula1>"Yes,No"</formula1>
    </dataValidation>
    <dataValidation type="list" allowBlank="1" showInputMessage="1" showErrorMessage="1" sqref="A79:A92">
      <formula1>"Cycle1, Cycle2, Logger, Other"</formula1>
    </dataValidation>
    <dataValidation type="list" allowBlank="1" showInputMessage="1" showErrorMessage="1" sqref="B17:B92">
      <formula1>"Yes"</formula1>
    </dataValidation>
  </dataValidations>
  <printOptions gridLines="1"/>
  <pageMargins left="0.1968503937007874" right="0" top="0.2755905511811024" bottom="0.47" header="0.2755905511811024" footer="0.17"/>
  <pageSetup fitToHeight="0" horizontalDpi="600" verticalDpi="600" orientation="landscape" scale="75" r:id="rId2"/>
  <headerFooter alignWithMargins="0">
    <oddFooter>&amp;CPage &amp;P of &amp;N</oddFooter>
  </headerFooter>
  <ignoredErrors>
    <ignoredError sqref="J17" formulaRang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MRWONG</dc:creator>
  <cp:keywords/>
  <dc:description/>
  <cp:lastModifiedBy>Lorrie  Thomas</cp:lastModifiedBy>
  <cp:lastPrinted>2007-03-05T21:28:11Z</cp:lastPrinted>
  <dcterms:created xsi:type="dcterms:W3CDTF">2003-12-04T16:37:05Z</dcterms:created>
  <dcterms:modified xsi:type="dcterms:W3CDTF">2007-04-30T20:29:53Z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